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10e1bed717b96fc/Work/GEIPP/2020/04.2020/Translation/"/>
    </mc:Choice>
  </mc:AlternateContent>
  <xr:revisionPtr revIDLastSave="46" documentId="11_0A880F334FB575B1F1CB82D47814AFA2C72F4EC4" xr6:coauthVersionLast="45" xr6:coauthVersionMax="45" xr10:uidLastSave="{A8F71A33-4873-44DB-882F-2AAA702DB300}"/>
  <bookViews>
    <workbookView xWindow="-120" yWindow="-120" windowWidth="20730" windowHeight="11160" xr2:uid="{00000000-000D-0000-FFFF-FFFF00000000}"/>
  </bookViews>
  <sheets>
    <sheet name="Instructions" sheetId="6" r:id="rId1"/>
    <sheet name="1. RECP monitoring" sheetId="1" r:id="rId2"/>
    <sheet name="2. Summary (Company level)" sheetId="8" r:id="rId3"/>
    <sheet name="3. Summary (Park level)" sheetId="7" r:id="rId4"/>
  </sheets>
  <definedNames>
    <definedName name="formula">'1. RECP monitoring'!$J$22</definedName>
    <definedName name="Implemented__yes_no_planned" comment="Please, select">'1. RECP monitoring'!$E$22</definedName>
    <definedName name="_xlnm.Print_Titles" localSheetId="1">'1. RECP monitoring'!$8:$10</definedName>
    <definedName name="_xlnm.Print_Titles" localSheetId="2">'2. Summary (Company level)'!$1:$9</definedName>
    <definedName name="_xlnm.Print_Area" localSheetId="1">'1. RECP monitoring'!$A$1:$Y$117</definedName>
    <definedName name="_xlnm.Print_Area" localSheetId="2">'2. Summary (Company level)'!$A$1:$E$110</definedName>
    <definedName name="_xlnm.Print_Area" localSheetId="3">'3. Summary (Park level)'!$A$1:$E$50</definedName>
    <definedName name="_xlnm.Print_Area" localSheetId="0">Instructions!$A$1:$CP$119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26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C45" i="7"/>
  <c r="C49" i="7"/>
  <c r="C48" i="7"/>
  <c r="C47" i="7"/>
  <c r="C46" i="7"/>
  <c r="J17" i="1"/>
  <c r="N17" i="1"/>
  <c r="J18" i="1"/>
  <c r="N18" i="1"/>
  <c r="J19" i="1"/>
  <c r="N19" i="1"/>
  <c r="J20" i="1"/>
  <c r="N20" i="1"/>
  <c r="J21" i="1"/>
  <c r="N21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J35" i="1"/>
  <c r="N35" i="1"/>
  <c r="J36" i="1"/>
  <c r="N36" i="1"/>
  <c r="J37" i="1"/>
  <c r="N37" i="1"/>
  <c r="J38" i="1"/>
  <c r="N38" i="1"/>
  <c r="J39" i="1"/>
  <c r="N39" i="1"/>
  <c r="J40" i="1"/>
  <c r="N40" i="1"/>
  <c r="J41" i="1"/>
  <c r="N41" i="1"/>
  <c r="J42" i="1"/>
  <c r="N42" i="1"/>
  <c r="J43" i="1"/>
  <c r="N43" i="1"/>
  <c r="J44" i="1"/>
  <c r="N44" i="1"/>
  <c r="J45" i="1"/>
  <c r="N45" i="1"/>
  <c r="J46" i="1"/>
  <c r="N46" i="1"/>
  <c r="J47" i="1"/>
  <c r="N47" i="1"/>
  <c r="J48" i="1"/>
  <c r="N48" i="1"/>
  <c r="J49" i="1"/>
  <c r="N49" i="1"/>
  <c r="J50" i="1"/>
  <c r="N50" i="1"/>
  <c r="J51" i="1"/>
  <c r="N51" i="1"/>
  <c r="J52" i="1"/>
  <c r="N52" i="1"/>
  <c r="J53" i="1"/>
  <c r="N53" i="1"/>
  <c r="J54" i="1"/>
  <c r="N54" i="1"/>
  <c r="J55" i="1"/>
  <c r="N55" i="1"/>
  <c r="J56" i="1"/>
  <c r="N56" i="1"/>
  <c r="J57" i="1"/>
  <c r="N57" i="1"/>
  <c r="J58" i="1"/>
  <c r="N58" i="1"/>
  <c r="J59" i="1"/>
  <c r="N59" i="1"/>
  <c r="J60" i="1"/>
  <c r="N60" i="1"/>
  <c r="J61" i="1"/>
  <c r="N61" i="1"/>
  <c r="J62" i="1"/>
  <c r="N62" i="1"/>
  <c r="J63" i="1"/>
  <c r="N63" i="1"/>
  <c r="J64" i="1"/>
  <c r="N64" i="1"/>
  <c r="J65" i="1"/>
  <c r="N65" i="1"/>
  <c r="J66" i="1"/>
  <c r="N66" i="1"/>
  <c r="C7" i="8"/>
  <c r="C7" i="7"/>
  <c r="J16" i="1"/>
  <c r="N16" i="1"/>
  <c r="C40" i="7"/>
  <c r="C15" i="7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0" i="8"/>
  <c r="C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0" i="8"/>
  <c r="C44" i="7"/>
  <c r="C43" i="7"/>
  <c r="C42" i="7"/>
  <c r="C41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C25" i="7"/>
  <c r="C10" i="7"/>
  <c r="C20" i="7"/>
  <c r="C24" i="7"/>
  <c r="C23" i="7"/>
  <c r="C22" i="7"/>
  <c r="C21" i="7"/>
  <c r="C19" i="7"/>
  <c r="C18" i="7"/>
  <c r="C17" i="7"/>
  <c r="C16" i="7"/>
  <c r="C13" i="7"/>
  <c r="C14" i="7"/>
  <c r="C12" i="7"/>
  <c r="C11" i="7"/>
  <c r="W15" i="1"/>
  <c r="M15" i="1"/>
  <c r="N15" i="1"/>
  <c r="J15" i="1"/>
  <c r="W14" i="1"/>
  <c r="M14" i="1"/>
  <c r="N14" i="1"/>
  <c r="J14" i="1"/>
  <c r="W13" i="1"/>
  <c r="M13" i="1"/>
  <c r="N13" i="1"/>
  <c r="J13" i="1"/>
  <c r="W12" i="1"/>
  <c r="M12" i="1"/>
  <c r="N12" i="1"/>
  <c r="J12" i="1"/>
  <c r="W11" i="1"/>
  <c r="M11" i="1"/>
  <c r="N11" i="1"/>
  <c r="J11" i="1"/>
  <c r="C9" i="7"/>
</calcChain>
</file>

<file path=xl/sharedStrings.xml><?xml version="1.0" encoding="utf-8"?>
<sst xmlns="http://schemas.openxmlformats.org/spreadsheetml/2006/main" count="524" uniqueCount="178">
  <si>
    <r>
      <t xml:space="preserve">ІНСТРУМЕНТ РЕЧВ МОНІТОРИНГУ: </t>
    </r>
    <r>
      <rPr>
        <sz val="20"/>
        <color theme="0"/>
        <rFont val="Arial"/>
        <family val="2"/>
      </rPr>
      <t>ІНСТРУКЦІЇ</t>
    </r>
  </si>
  <si>
    <t>ОБҐРУНТУВАННЯ ІНСТРУМЕНТУ</t>
  </si>
  <si>
    <t>Проєкти з екоіндустріальних парків (ЕІП) та ресурсоефективного та чистого виробництва (РЕЧВ) можуть бути успішними лише в тому випадку, якщо вони даватимуть конкретні результати та матимуть відповідні наслідки. Таким чином, важливо здійснювати стандартизований та систематизований контроль досягнутих результатів. Особливо це стосується організацій з розвитку, які зосереджуються на реалізації проєктів (наприклад, ЮНІДО).</t>
  </si>
  <si>
    <t>МЕТА ІНСТРУМЕНТУ</t>
  </si>
  <si>
    <t>Мета даного інструменту полягає у моніторингу та звітуванні щодо економії ресурсів та результатів оцінок у сфері РЕЧВ, проведених у компаніях-учасників індустріальних парків. Інструмент дозволяє використовувати стандартизований метод обчислення та моніторингу економічних, екологічних та соціальних переваг можливостей у сфері РЕЧВ, визначених та впроваджених у рамках проєктів ЮНІДО з ЕІП.</t>
  </si>
  <si>
    <t>ЕТАПИ ТА ІНСТРУКЦІЇ</t>
  </si>
  <si>
    <r>
      <t xml:space="preserve">Інструмент розроблений для використання міжнародними агентствами з розвитку (наприклад, співробітниками ЮНІДО) та постачальниками послуг (наприклад, Національними центрами чистого виробництва), які працюють над проєктами з ЕІП або беруть участь у проведенні оцінок РЕЧВ для індустріальних парків. Передбачається, що основний файл інструменту веде призначений координатор проєкту (наприклад, в головному офісі ЮНІДО). 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Інструмент можна використовувати одразу після проведення оцінок РЕЧВ з метою отримання інформації про очікувані/попередні результати. Інструмент також можна використовувати через кілька місяців після проведення оцінок РЕЧВ з метою звітування щодо впровадження та фактичних результатів.</t>
    </r>
  </si>
  <si>
    <t>ПРИКЛАД ПРАКТИЧНОГО ВИКОРИСТАННЯ</t>
  </si>
  <si>
    <t>МАТЕРІАЛ ДЛЯ ОЗНАЙОМЛЕННЯ</t>
  </si>
  <si>
    <t>Де шукати більш детальну інформацію про інструменти ЮНІДО для роботи з ЕІП?</t>
  </si>
  <si>
    <t>Посібник з використання інструментарію екоіндустріальних парків ЮНІДО</t>
  </si>
  <si>
    <t>(ЮНІДО, 2019)</t>
  </si>
  <si>
    <t>ПЕРЕЛІК СКОРОЧЕНЬ</t>
  </si>
  <si>
    <t>CAPEX</t>
  </si>
  <si>
    <r>
      <t>CO</t>
    </r>
    <r>
      <rPr>
        <vertAlign val="subscript"/>
        <sz val="11"/>
        <rFont val="Calibri"/>
        <family val="2"/>
        <scheme val="minor"/>
      </rPr>
      <t>2</t>
    </r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</si>
  <si>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-екв</t>
    </r>
  </si>
  <si>
    <t>ЕІП</t>
  </si>
  <si>
    <t>ПГ</t>
  </si>
  <si>
    <r>
      <t>м</t>
    </r>
    <r>
      <rPr>
        <vertAlign val="superscript"/>
        <sz val="11"/>
        <rFont val="Calibri"/>
        <family val="2"/>
        <scheme val="minor"/>
      </rPr>
      <t>3</t>
    </r>
  </si>
  <si>
    <t>МВт⋅год</t>
  </si>
  <si>
    <t>NOx</t>
  </si>
  <si>
    <t>ОПТБ</t>
  </si>
  <si>
    <t>OPEX</t>
  </si>
  <si>
    <t>РЕЧВ</t>
  </si>
  <si>
    <t>т</t>
  </si>
  <si>
    <t>ЮНІДО</t>
  </si>
  <si>
    <t>р</t>
  </si>
  <si>
    <t>ЗАПИТАННЯ ТА КОМЕНТАРІ</t>
  </si>
  <si>
    <t>Із запитаннями, коментарями або інформаційними запитами звертайтеся на електронну адресу:</t>
  </si>
  <si>
    <r>
      <rPr>
        <b/>
        <sz val="14"/>
        <color rgb="FFD32D20"/>
        <rFont val="Calibri"/>
        <family val="2"/>
        <scheme val="minor"/>
      </rPr>
      <t>Версія інструменту:</t>
    </r>
    <r>
      <rPr>
        <b/>
        <sz val="11"/>
        <color rgb="FFFFC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V2, квітень 2019</t>
    </r>
  </si>
  <si>
    <r>
      <rPr>
        <b/>
        <sz val="14"/>
        <color rgb="FFD32D20"/>
        <rFont val="Calibri"/>
        <family val="2"/>
        <scheme val="minor"/>
      </rPr>
      <t>Відмова від відповідальності:</t>
    </r>
    <r>
      <rPr>
        <b/>
        <sz val="14"/>
        <color rgb="FFFFC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ЮНІДО не несе відповідальності за використання даного інструменту та результати такого використання. Повну відповідальність за використання інструменту несе безпосередньо користувач.</t>
    </r>
  </si>
  <si>
    <t>ЕТАПИ ІНСТРУМЕНТУ</t>
  </si>
  <si>
    <t>ЕТАП 1</t>
  </si>
  <si>
    <t>РЕЗУЛЬТАТИ</t>
  </si>
  <si>
    <t>Капітальні витрати</t>
  </si>
  <si>
    <t>Двоокис вуглецю</t>
  </si>
  <si>
    <t>Двоокис вуглецю еквівалентний</t>
  </si>
  <si>
    <t>Екоіндустріальний парк</t>
  </si>
  <si>
    <t>Парникові гази</t>
  </si>
  <si>
    <t>Метри кубічні</t>
  </si>
  <si>
    <t>Мегаватт⋅год</t>
  </si>
  <si>
    <t>Окиси азоту</t>
  </si>
  <si>
    <t>Охорона праці та техніка безпеки</t>
  </si>
  <si>
    <t>Операційні витрати</t>
  </si>
  <si>
    <t>Ресурсоефективне та чисте виробництво</t>
  </si>
  <si>
    <t>тонни (метричні)</t>
  </si>
  <si>
    <t>Організація Об'єднаних Націй з промислового розвитку</t>
  </si>
  <si>
    <t>рік</t>
  </si>
  <si>
    <t>Моніторинг результатів в сфері РЕЧВ у Південній Африці</t>
  </si>
  <si>
    <r>
      <t xml:space="preserve">Цей інструмент використовувався для моніторингу та звітування щодо результатів оцінок в сфері РЕЧВ, проведених для 20 компаній в Epping Industria та Східно-Лондонській зоні промислового розвитку в Південній Африці.  Оцінки у сфері РЕЧВ проводилися Південно-Африканським Національним центром чистого виробництва (ПА-НЦЧВ) в рамках пілотного проєкту ЮНІДО з ЕІП (2017-2018). 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Інструмент дозволив чітко і прозоро представити результати у сфері РЕЧВ.  Узагальнені результати, отримані під час використання даного інструменту, були представлені у звітах ЮНІДО та ПА-НЦЧВ про хід реалізації проєкту та у фінальних звітах для донору проєкту (наприклад, SECO) та національних зацікавлених сторін (наприклад, Міністерства торгівлі та промисловості).</t>
    </r>
  </si>
  <si>
    <t>ДЕТАЛЬНІ ІНСТРУКЦІЇ</t>
  </si>
  <si>
    <r>
      <t xml:space="preserve">Будь ласка, використовуйте даний файл Еxcel лише для одного парку. Якщо у проєкті беруть участь декілька парків, створіть окремий файл для кожного з них.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Якщо для компанії визначено більше однієї опції в сфері РЕЧВ, дублювати назву компанії не потрібно. В такому випадку, ви можете залишити рядок у стовпчику «Назва компанії та види діяльності» пустим.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Моніторинг охоплює основну інформацію про визначені та впроваджені опції у сфері РЕЧВ, а також економію електроенергії, палива, води, матеріалів, коштів та інші переваги. 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Ілюстративні приклади заповнення стовпчиків наведено у робочій таблиці.
</t>
    </r>
    <r>
      <rPr>
        <sz val="5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Інтенсивність викидів СО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 xml:space="preserve">палива: 
</t>
    </r>
    <r>
      <rPr>
        <sz val="11"/>
        <rFont val="Calibri"/>
        <family val="2"/>
        <scheme val="minor"/>
      </rPr>
      <t>• Більшість показників узагальнено на основі спеціального звіту Міжурядової групи експертів з питань змін клімату.
• Щодо біопалива, можливий варіант з біомасою, що призводить до вирубки лісів, та варіант з відновлюваною біомасою (наприклад, лісовідновлення). Якщо ви вважаєте, що ваш показник знаходиться між цими двома екстремумами, виберіть варіант «Інше» та надайте більш детальну інформацію у стовпчику «Примітки».
• Також, повідомляйте про опції, що дозволяють зменшити споживання відновлюваної біомаси (тобто без скорочення викидів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).
• Якщо опція дозволяє замінити викопне паливо відновлюваною біомасою, можна припустити, що витрати викопного палива знижуються, і обрати відповідне паливо зі списку. У разі необхідності, надайте детальну інформацію в останньому стовпчику.
• З метою спрощення, значення для вугілля є середнім значенням інтенсивності викидів CO</t>
    </r>
    <r>
      <rPr>
        <vertAlign val="sub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вугілля, що найчастіше використовується у промисловості (тобто антрацит, суббітумінозне та бітумінозне вугілля).</t>
    </r>
  </si>
  <si>
    <t>Ці робочі таблиці підсумовують результати у сфері РЕЧВ на рівні компанії та на рівні парку. Робочі таблиці розраховуються автоматично на основі робочої таблиці з моніторингу в сфері РЕЧВ (етап 1). 
Вносити будь-яку інформацію в дані робочі таблиці не потрібно. 
Ці робочі таблиці оптимізовані для друку або вставки у звіти про реалізацію проєктів.</t>
  </si>
  <si>
    <t>Як ми впроваджуємо принципи ресурсоефективного та чистого виробництва?</t>
  </si>
  <si>
    <r>
      <t>Інструменти та методологія використання доступні на ресурсі RECP</t>
    </r>
    <r>
      <rPr>
        <i/>
        <sz val="11"/>
        <color theme="1"/>
        <rFont val="Calibri"/>
        <family val="2"/>
        <scheme val="minor"/>
      </rPr>
      <t>net.</t>
    </r>
  </si>
  <si>
    <t>Досвід, отриманий під час використання інструменту</t>
  </si>
  <si>
    <r>
      <t xml:space="preserve">• Найефективніше починати використовувати інструмент з моменту запуску проєкту. Таким чином, він слугуватиме операційним інструментом для управління поточним моніторингом проєктів та, згодом, реалізацією можливостей у сфері РЕЧВ. 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• Залежно від рівня складності проєкту та результатів оцінок у сфері РЕЧВ, для національного консультанта можуть стати у нагоді консультації координатора агентства з розвитку щодо використання інструменту. Такі консультації можуть також стосуватися моніторингових пріоритетів донора проєкту та агентства з розвитку.
</t>
    </r>
    <r>
      <rPr>
        <sz val="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Інструмент може бути корисним для створення резюме щодо результатів у сфері РЕЧВ, яке буде включено у звіти про хід реалізації проєкту та фінальні звіти для національних зацікавлених сторін та донора.</t>
    </r>
  </si>
  <si>
    <t>ЧАС, НЕОБХІДНИЙ НА РОБОТУ З ІНСТРУМЕНТОМ</t>
  </si>
  <si>
    <r>
      <t>Кількість часу залежить від бажаного рівня деталізації</t>
    </r>
    <r>
      <rPr>
        <i/>
        <vertAlign val="superscript"/>
        <sz val="11"/>
        <rFont val="Calibri"/>
        <family val="2"/>
        <scheme val="minor"/>
      </rPr>
      <t>1</t>
    </r>
  </si>
  <si>
    <t>Менеджер/координатор агентства з розвитку</t>
  </si>
  <si>
    <t>Експерт/консультант з ЕІП</t>
  </si>
  <si>
    <t>Місце проведення 
етапу</t>
  </si>
  <si>
    <r>
      <t xml:space="preserve">1 </t>
    </r>
    <r>
      <rPr>
        <sz val="11"/>
        <color theme="1"/>
        <rFont val="Calibri"/>
        <family val="2"/>
        <scheme val="minor"/>
      </rPr>
      <t xml:space="preserve">Розрахунки витрат часу на звітування/моніторинг для проведення приблизно 20 оцінок у сфері РЕЧВ (для середніх підприємств) </t>
    </r>
  </si>
  <si>
    <t>Як ми впроваджуємо принципи екоіндустріальних парків?</t>
  </si>
  <si>
    <t>Довідник з впровадження принципів екоіндустріальних парків та використання відповідного інструментарію</t>
  </si>
  <si>
    <t>(ЮНІДО, 2017)</t>
  </si>
  <si>
    <t>Простий базовий 
аналіз</t>
  </si>
  <si>
    <t>Перший звіт</t>
  </si>
  <si>
    <t>0,5 людино-дня</t>
  </si>
  <si>
    <t>від 1 до 2 людино-днів</t>
  </si>
  <si>
    <t>Можливе проведення етапів на території екперта/агентства з розвитку. Для перевірки даних та результатів впровадження принципів РЕЧВ необхідно здійснювати візити до компаній</t>
  </si>
  <si>
    <t>Моніторинг</t>
  </si>
  <si>
    <t>1 людино-день</t>
  </si>
  <si>
    <t>Детальний 
аналіз</t>
  </si>
  <si>
    <t>від 2 до 3 людино-днів</t>
  </si>
  <si>
    <t xml:space="preserve">  Інструмент ЮНІДО для РЕЧВ моніторингу (V2)</t>
  </si>
  <si>
    <t xml:space="preserve"> РЕЧВ МОНІТОРИНГ</t>
  </si>
  <si>
    <t>Дата останнього оновлення (ММ/РРРР):</t>
  </si>
  <si>
    <t>Назва індустріального парку:</t>
  </si>
  <si>
    <t>ЗАГАЛЬНА ІНФОРМАЦІЯ</t>
  </si>
  <si>
    <r>
      <t xml:space="preserve">Назва компанії та види діяльності 
(короткий огляд)
</t>
    </r>
    <r>
      <rPr>
        <sz val="9"/>
        <color theme="1"/>
        <rFont val="Calibri"/>
        <family val="2"/>
        <scheme val="minor"/>
      </rPr>
      <t>Будь ласка, зазначайте назву компанії тільки один раз, навпроти першої опції</t>
    </r>
  </si>
  <si>
    <t>Приклад Компанія №1</t>
  </si>
  <si>
    <t>Приклад Компанія №2</t>
  </si>
  <si>
    <t>Дата проведення оцінки (ММ/РРРР)</t>
  </si>
  <si>
    <t>01/2016</t>
  </si>
  <si>
    <t>09/2016</t>
  </si>
  <si>
    <t>ПІБ особи, що звітує:</t>
  </si>
  <si>
    <t>Електронна адреса:</t>
  </si>
  <si>
    <t>Посилання та джерело інформації</t>
  </si>
  <si>
    <t>Перший проміжний звіт та детальний звіт компанії</t>
  </si>
  <si>
    <t>Другий проміжний звіт</t>
  </si>
  <si>
    <t xml:space="preserve"> Опис опцій (резюме)</t>
  </si>
  <si>
    <t>Заміна двигунів стандартної ефективності на двигуни високої ефективності</t>
  </si>
  <si>
    <t>Нове обладнання для спалювання відпрацьованих газів, що утворюються під час хімічної реакції.</t>
  </si>
  <si>
    <t>Встановлення очисних споруд для забезпечення повторного використання води</t>
  </si>
  <si>
    <t xml:space="preserve">Усунення витоків у системі подачі стисненого повітря. </t>
  </si>
  <si>
    <t xml:space="preserve">Реалізація (реалізовано / заплановано / ймовірно / малоймовірно) </t>
  </si>
  <si>
    <t>Реалізовано</t>
  </si>
  <si>
    <t>Заплановано</t>
  </si>
  <si>
    <t>Малоймовірно</t>
  </si>
  <si>
    <t>Ймовірно</t>
  </si>
  <si>
    <t>Оберіть, будь ласка</t>
  </si>
  <si>
    <t>Дата реалізації (ММ/РРРР)</t>
  </si>
  <si>
    <t>Н/З</t>
  </si>
  <si>
    <t>Розраховані</t>
  </si>
  <si>
    <t>Очікувані</t>
  </si>
  <si>
    <t>ЕКОНОМІЯ ЕЛЕКТРОЕНЕРГІЇ</t>
  </si>
  <si>
    <t>Електроенергія (МВт⋅год/рік)</t>
  </si>
  <si>
    <r>
      <rPr>
        <b/>
        <sz val="10"/>
        <color theme="1"/>
        <rFont val="Calibri"/>
        <family val="2"/>
        <scheme val="minor"/>
      </rPr>
      <t>Інтенсивність викидів СО</t>
    </r>
    <r>
      <rPr>
        <b/>
        <vertAlign val="sub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національної/локальної мережі (т СО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/МВт⋅год)</t>
    </r>
    <r>
      <rPr>
        <sz val="11"/>
        <color theme="1"/>
        <rFont val="Calibri"/>
        <family val="2"/>
        <scheme val="minor"/>
      </rPr>
      <t xml:space="preserve"> </t>
    </r>
  </si>
  <si>
    <t>У разі необхідності, використовуйте коефіцієнт переведення (вища теплотворна здатність):</t>
  </si>
  <si>
    <t>1 тонна вугілля = 8,6 МВт⋅год = 31 ГДж,
1 тонна дизельного пального = 12,5 МВт⋅год = 45 ГДж
1 тонна гасу = 12,8 МВт⋅год = 46 ГДж
1 тонна мазуту = 11,8 МВт⋅год = 42,5 ГДж</t>
  </si>
  <si>
    <r>
      <rPr>
        <b/>
        <sz val="10"/>
        <color theme="1"/>
        <rFont val="Calibri"/>
        <family val="2"/>
        <scheme val="minor"/>
      </rPr>
      <t>Скорочення викидів СО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(тСО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/рік)</t>
    </r>
  </si>
  <si>
    <t>ЕКОНОМІЯ ПАЛИВА</t>
  </si>
  <si>
    <r>
      <t xml:space="preserve">Тип палива  
</t>
    </r>
    <r>
      <rPr>
        <sz val="9"/>
        <color theme="1"/>
        <rFont val="Calibri"/>
        <family val="2"/>
        <scheme val="minor"/>
      </rPr>
      <t>(Якщо ви вибрали «Інше», будь ласка, вкажіть деталі в останньому стовпчику «Примітки»)</t>
    </r>
  </si>
  <si>
    <t>Вугілля</t>
  </si>
  <si>
    <r>
      <t>1 тонна ЗНГ = 12,8 МВт⋅год = 46 ГДж
1 тонна деревини (сухої) = 4,4 МВт⋅год = 16 ГДж
1 тонна природного газу = 15,3 МВт⋅год = 55,08 ГДж (1 нм</t>
    </r>
    <r>
      <rPr>
        <vertAlign val="superscript"/>
        <sz val="11"/>
        <rFont val="Calibri"/>
      </rPr>
      <t>3</t>
    </r>
    <r>
      <rPr>
        <sz val="11"/>
        <color theme="1"/>
        <rFont val="Calibri"/>
        <family val="2"/>
        <scheme val="minor"/>
      </rPr>
      <t xml:space="preserve"> = 0,043 ГДж)</t>
    </r>
  </si>
  <si>
    <t>Енергія палива (ГДж/рік)</t>
  </si>
  <si>
    <r>
      <t>Інтенсивність викидів СО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vertAlign val="sub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палива 
(гCO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/МДж)</t>
    </r>
  </si>
  <si>
    <t>ЕКОНОМІЯ ВОДИ</t>
  </si>
  <si>
    <r>
      <t xml:space="preserve">Економія води
 </t>
    </r>
    <r>
      <rPr>
        <b/>
        <sz val="10"/>
        <color theme="1"/>
        <rFont val="Calibri"/>
        <family val="2"/>
        <scheme val="minor"/>
      </rPr>
      <t>(м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/рік)</t>
    </r>
  </si>
  <si>
    <t>Зменшення кількості стічних вод (кількісні або якісні дані)</t>
  </si>
  <si>
    <t>ХСК може бути знижено з 1000 до 200 мг/л</t>
  </si>
  <si>
    <t>ЕКОНОМІЯ МАТЕРІАЛІВ</t>
  </si>
  <si>
    <t>Матеріал 1 
(опис)</t>
  </si>
  <si>
    <t>Якщо економія стосується двох різних типів матеріалу, надайте тут загальну інформацію, а детальну - в останньому стовпчику</t>
  </si>
  <si>
    <t>Матеріал 1 
(тонн/рік)</t>
  </si>
  <si>
    <t>Матеріал 2 
(опис)</t>
  </si>
  <si>
    <t>Матеріал 2 
(тонн/рік)</t>
  </si>
  <si>
    <t>ЕКОНОМІЯ ФІНАНСІВ (євро)</t>
  </si>
  <si>
    <t>Інвестиції 
(€)</t>
  </si>
  <si>
    <t>Річні заощадження 
(€/рік)</t>
  </si>
  <si>
    <t>Окупність інвестиції 
(рік)</t>
  </si>
  <si>
    <t>ІНШЕ</t>
  </si>
  <si>
    <t>Інші переваги (наприклад, покращені умови праці, зниження ризиків нещасних випадків тощо)</t>
  </si>
  <si>
    <t>Зниження рівня забруднення атмосфери та підвищення якості повітря у сусідніх громадах</t>
  </si>
  <si>
    <t>Примітки</t>
  </si>
  <si>
    <t>Інші двигуни також можна замінити, але рекомендується дочекатися кінця їхнього терміну експлуатації</t>
  </si>
  <si>
    <t>Консервативні припущення. Згідно з аналізом конкретних прикладів, можна очікувати зростання економії (а, отже, зниження рентабельності інвестицій)</t>
  </si>
  <si>
    <t>У найближчі 5 років очікується впровадження нового законодавства, яке змусить компанію впровадити цю опцію</t>
  </si>
  <si>
    <t>Для оцінки інвестицій необхідно провести подальший аналіз. Компанія прийме рішення після проведення аналізу.</t>
  </si>
  <si>
    <t>Інструмент ЮНІДО для РЕЧВ моніторингу (V2)</t>
  </si>
  <si>
    <r>
      <t xml:space="preserve">РЕЗЮМЕ
</t>
    </r>
    <r>
      <rPr>
        <sz val="24"/>
        <color theme="0"/>
        <rFont val="Arial"/>
        <family val="2"/>
      </rPr>
      <t>РІВЕНЬ КОМПАНІЇ</t>
    </r>
  </si>
  <si>
    <t>Назва компанії та види діяльності</t>
  </si>
  <si>
    <t>Опис опцій</t>
  </si>
  <si>
    <t>Етап реалізації</t>
  </si>
  <si>
    <r>
      <t xml:space="preserve">РЕЗЮМЕ
</t>
    </r>
    <r>
      <rPr>
        <sz val="24"/>
        <color theme="0"/>
        <rFont val="Arial"/>
        <family val="2"/>
      </rPr>
      <t>РІВЕНЬ ПАРКУ</t>
    </r>
  </si>
  <si>
    <t xml:space="preserve">Кількість оцінюваних галузей </t>
  </si>
  <si>
    <t>Загальна кількість РЕЧВ опцій</t>
  </si>
  <si>
    <t>- Реалізовано</t>
  </si>
  <si>
    <t>- Запланована реалізація</t>
  </si>
  <si>
    <t>- Ймовірна реалізація</t>
  </si>
  <si>
    <t>- Малоймовірна реалізація</t>
  </si>
  <si>
    <t>Економія електроенергії</t>
  </si>
  <si>
    <t xml:space="preserve">- Ймовірна реалізація </t>
  </si>
  <si>
    <t xml:space="preserve">- Малоймовірна реалізація </t>
  </si>
  <si>
    <t>Економія викопного палива</t>
  </si>
  <si>
    <r>
      <rPr>
        <b/>
        <sz val="11"/>
        <color theme="1"/>
        <rFont val="Calibri"/>
        <family val="2"/>
        <scheme val="minor"/>
      </rPr>
      <t>Зниження рівня викидів</t>
    </r>
    <r>
      <rPr>
        <b/>
        <sz val="11"/>
        <color theme="1"/>
        <rFont val="Calibri"/>
        <family val="2"/>
        <scheme val="minor"/>
      </rPr>
      <t xml:space="preserve"> CO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</si>
  <si>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Економія води</t>
  </si>
  <si>
    <t>Економія матеріалів/хімікатів (тонн/рік)</t>
  </si>
  <si>
    <t>Економія фінансів (євро)</t>
  </si>
  <si>
    <t>Окупність інвестиції (середній термін окупності)</t>
  </si>
  <si>
    <t>Всього</t>
  </si>
  <si>
    <t>МВт/рік</t>
  </si>
  <si>
    <t>ГДж/рік</t>
  </si>
  <si>
    <r>
      <t>т СО</t>
    </r>
    <r>
      <rPr>
        <vertAlign val="subscript"/>
        <sz val="11"/>
        <rFont val="Calibri"/>
      </rPr>
      <t>2</t>
    </r>
    <r>
      <rPr>
        <sz val="11"/>
        <color theme="1"/>
        <rFont val="Calibri"/>
        <family val="2"/>
        <scheme val="minor"/>
      </rPr>
      <t>/рік</t>
    </r>
  </si>
  <si>
    <r>
      <t>м</t>
    </r>
    <r>
      <rPr>
        <vertAlign val="superscript"/>
        <sz val="11"/>
        <rFont val="Calibri"/>
      </rPr>
      <t>3</t>
    </r>
    <r>
      <rPr>
        <sz val="11"/>
        <color theme="1"/>
        <rFont val="Calibri"/>
        <family val="2"/>
        <scheme val="minor"/>
      </rPr>
      <t>/рік</t>
    </r>
  </si>
  <si>
    <t>т/рік</t>
  </si>
  <si>
    <t>€/рік</t>
  </si>
  <si>
    <t xml:space="preserve">Результати виміряні або очікувані? </t>
  </si>
  <si>
    <r>
      <t>Запровадження автоматичного регулювання процесу горіння для котла з вимірюванням О</t>
    </r>
    <r>
      <rPr>
        <vertAlign val="subscript"/>
        <sz val="9"/>
        <rFont val="Calibri"/>
        <family val="2"/>
        <charset val="204"/>
      </rPr>
      <t>2</t>
    </r>
    <r>
      <rPr>
        <sz val="9"/>
        <color theme="1"/>
        <rFont val="Calibri"/>
        <family val="2"/>
        <charset val="204"/>
        <scheme val="minor"/>
      </rPr>
      <t xml:space="preserve"> в режимі онлайн.</t>
    </r>
  </si>
  <si>
    <t>Instructions</t>
  </si>
  <si>
    <t>1. RECP monitoring</t>
  </si>
  <si>
    <t>2. Summary (Company level)</t>
  </si>
  <si>
    <t>3. Summary (Park level)</t>
  </si>
  <si>
    <t>Інструкції</t>
  </si>
  <si>
    <t>1. Моніторинг у сфері РЕЧВ</t>
  </si>
  <si>
    <t>2. Резюме (рівень компанії)</t>
  </si>
  <si>
    <t>3. Резюме (рівень парку)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</si>
</sst>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mm\/\Y\Y\Y\Y"/>
  </numFmts>
  <fonts count="6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6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4C1966"/>
      <name val="Calibri"/>
      <family val="2"/>
      <scheme val="minor"/>
    </font>
    <font>
      <b/>
      <sz val="14"/>
      <color rgb="FFD32D2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81BD38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4C1966"/>
      <name val="Calibri"/>
      <family val="2"/>
      <scheme val="minor"/>
    </font>
    <font>
      <sz val="5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2"/>
      <color rgb="FFD32D2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bscript"/>
      <sz val="11"/>
      <name val="Calibri"/>
    </font>
    <font>
      <vertAlign val="superscript"/>
      <sz val="11"/>
      <name val="Calibri"/>
    </font>
    <font>
      <sz val="9"/>
      <color theme="1" tint="0.499984740745262"/>
      <name val="Calibri"/>
      <family val="2"/>
      <charset val="204"/>
      <scheme val="minor"/>
    </font>
    <font>
      <vertAlign val="subscript"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6DE"/>
        <bgColor indexed="64"/>
      </patternFill>
    </fill>
    <fill>
      <patternFill patternType="solid">
        <fgColor rgb="FFD32D20"/>
        <bgColor indexed="64"/>
      </patternFill>
    </fill>
    <fill>
      <patternFill patternType="solid">
        <fgColor rgb="FF005394"/>
        <bgColor indexed="64"/>
      </patternFill>
    </fill>
    <fill>
      <patternFill patternType="solid">
        <fgColor rgb="FFF9C51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D9E1F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rgb="FFD32D20"/>
      </left>
      <right/>
      <top style="medium">
        <color rgb="FFD32D20"/>
      </top>
      <bottom/>
      <diagonal/>
    </border>
    <border>
      <left/>
      <right/>
      <top style="medium">
        <color rgb="FFD32D20"/>
      </top>
      <bottom/>
      <diagonal/>
    </border>
    <border>
      <left/>
      <right style="medium">
        <color rgb="FFD32D20"/>
      </right>
      <top style="medium">
        <color rgb="FFD32D20"/>
      </top>
      <bottom/>
      <diagonal/>
    </border>
    <border>
      <left style="medium">
        <color rgb="FFD32D20"/>
      </left>
      <right/>
      <top/>
      <bottom/>
      <diagonal/>
    </border>
    <border>
      <left/>
      <right style="medium">
        <color rgb="FFD32D20"/>
      </right>
      <top/>
      <bottom/>
      <diagonal/>
    </border>
    <border>
      <left style="medium">
        <color rgb="FFD32D20"/>
      </left>
      <right/>
      <top/>
      <bottom style="medium">
        <color rgb="FFD32D20"/>
      </bottom>
      <diagonal/>
    </border>
    <border>
      <left/>
      <right/>
      <top/>
      <bottom style="medium">
        <color rgb="FFD32D20"/>
      </bottom>
      <diagonal/>
    </border>
    <border>
      <left/>
      <right style="medium">
        <color rgb="FFD32D20"/>
      </right>
      <top/>
      <bottom style="medium">
        <color rgb="FFD32D2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4" applyAlignment="0">
      <alignment horizontal="righ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0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5" fillId="0" borderId="0" xfId="0" applyFont="1" applyAlignment="1">
      <alignment horizontal="left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6" fillId="6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" fillId="5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5" borderId="11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4" borderId="1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0" fontId="12" fillId="3" borderId="4" xfId="0" applyFont="1" applyFill="1" applyBorder="1" applyAlignment="1" applyProtection="1">
      <alignment horizontal="left" vertical="center" wrapText="1" indent="1"/>
      <protection hidden="1"/>
    </xf>
    <xf numFmtId="0" fontId="12" fillId="3" borderId="1" xfId="0" applyFont="1" applyFill="1" applyBorder="1" applyAlignment="1" applyProtection="1">
      <alignment horizontal="left" vertical="center" wrapText="1" indent="1"/>
      <protection hidden="1"/>
    </xf>
    <xf numFmtId="0" fontId="3" fillId="2" borderId="6" xfId="0" applyFont="1" applyFill="1" applyBorder="1" applyAlignment="1">
      <alignment horizontal="left" vertical="center" wrapText="1" indent="1"/>
    </xf>
    <xf numFmtId="0" fontId="24" fillId="4" borderId="14" xfId="0" applyFont="1" applyFill="1" applyBorder="1" applyAlignment="1">
      <alignment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23" fillId="2" borderId="7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4" fontId="15" fillId="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center"/>
    </xf>
    <xf numFmtId="2" fontId="0" fillId="6" borderId="0" xfId="0" applyNumberFormat="1" applyFill="1" applyAlignment="1">
      <alignment wrapText="1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/>
    <xf numFmtId="165" fontId="2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165" fontId="20" fillId="5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0" fillId="5" borderId="4" xfId="0" applyFont="1" applyFill="1" applyBorder="1" applyAlignment="1" applyProtection="1">
      <alignment horizontal="left" vertical="center" wrapText="1" indent="1"/>
      <protection locked="0"/>
    </xf>
    <xf numFmtId="0" fontId="22" fillId="14" borderId="9" xfId="0" applyFont="1" applyFill="1" applyBorder="1" applyAlignment="1" applyProtection="1">
      <alignment horizontal="center" vertical="center" wrapText="1"/>
      <protection hidden="1"/>
    </xf>
    <xf numFmtId="0" fontId="22" fillId="14" borderId="17" xfId="0" applyFont="1" applyFill="1" applyBorder="1" applyAlignment="1" applyProtection="1">
      <alignment horizontal="center" vertical="center" wrapText="1"/>
      <protection hidden="1"/>
    </xf>
    <xf numFmtId="0" fontId="22" fillId="14" borderId="8" xfId="0" applyFont="1" applyFill="1" applyBorder="1" applyAlignment="1" applyProtection="1">
      <alignment horizontal="center" vertical="center" wrapText="1"/>
      <protection hidden="1"/>
    </xf>
    <xf numFmtId="0" fontId="22" fillId="14" borderId="22" xfId="0" applyFont="1" applyFill="1" applyBorder="1" applyAlignment="1" applyProtection="1">
      <alignment horizontal="center" vertical="center" wrapText="1"/>
      <protection hidden="1"/>
    </xf>
    <xf numFmtId="0" fontId="22" fillId="14" borderId="23" xfId="0" applyFont="1" applyFill="1" applyBorder="1" applyAlignment="1" applyProtection="1">
      <alignment horizontal="center" vertical="center" wrapText="1"/>
      <protection hidden="1"/>
    </xf>
    <xf numFmtId="0" fontId="22" fillId="14" borderId="21" xfId="0" applyFont="1" applyFill="1" applyBorder="1" applyAlignment="1" applyProtection="1">
      <alignment horizontal="center" vertical="center" wrapText="1"/>
      <protection hidden="1"/>
    </xf>
    <xf numFmtId="0" fontId="19" fillId="6" borderId="0" xfId="0" applyFont="1" applyFill="1"/>
    <xf numFmtId="0" fontId="22" fillId="14" borderId="8" xfId="0" applyFont="1" applyFill="1" applyBorder="1" applyAlignment="1" applyProtection="1">
      <alignment horizontal="left" vertical="center" wrapText="1" indent="1"/>
      <protection hidden="1"/>
    </xf>
    <xf numFmtId="49" fontId="22" fillId="14" borderId="9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9" xfId="0" applyNumberFormat="1" applyFont="1" applyFill="1" applyBorder="1" applyAlignment="1" applyProtection="1">
      <alignment horizontal="left" vertical="center" wrapText="1" indent="1"/>
      <protection hidden="1"/>
    </xf>
    <xf numFmtId="164" fontId="22" fillId="14" borderId="9" xfId="0" applyNumberFormat="1" applyFont="1" applyFill="1" applyBorder="1" applyAlignment="1" applyProtection="1">
      <alignment horizontal="center" vertical="center" wrapText="1"/>
      <protection hidden="1"/>
    </xf>
    <xf numFmtId="4" fontId="22" fillId="14" borderId="8" xfId="0" applyNumberFormat="1" applyFont="1" applyFill="1" applyBorder="1" applyAlignment="1" applyProtection="1">
      <alignment horizontal="center" vertical="center"/>
      <protection hidden="1"/>
    </xf>
    <xf numFmtId="4" fontId="22" fillId="14" borderId="9" xfId="0" applyNumberFormat="1" applyFont="1" applyFill="1" applyBorder="1" applyAlignment="1" applyProtection="1">
      <alignment horizontal="center" vertical="center"/>
      <protection hidden="1"/>
    </xf>
    <xf numFmtId="2" fontId="22" fillId="14" borderId="17" xfId="0" applyNumberFormat="1" applyFont="1" applyFill="1" applyBorder="1" applyAlignment="1" applyProtection="1">
      <alignment horizontal="center" vertical="center"/>
      <protection hidden="1"/>
    </xf>
    <xf numFmtId="4" fontId="22" fillId="14" borderId="9" xfId="0" applyNumberFormat="1" applyFont="1" applyFill="1" applyBorder="1" applyAlignment="1" applyProtection="1">
      <alignment horizontal="center" vertical="center" wrapText="1"/>
      <protection hidden="1"/>
    </xf>
    <xf numFmtId="4" fontId="22" fillId="14" borderId="17" xfId="0" applyNumberFormat="1" applyFont="1" applyFill="1" applyBorder="1" applyAlignment="1" applyProtection="1">
      <alignment horizontal="center" vertical="center"/>
      <protection hidden="1"/>
    </xf>
    <xf numFmtId="3" fontId="22" fillId="14" borderId="8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16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8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17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15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17" xfId="0" applyNumberFormat="1" applyFont="1" applyFill="1" applyBorder="1" applyAlignment="1" applyProtection="1">
      <alignment horizontal="center" vertical="center" wrapText="1"/>
      <protection hidden="1"/>
    </xf>
    <xf numFmtId="3" fontId="22" fillId="14" borderId="8" xfId="0" applyNumberFormat="1" applyFont="1" applyFill="1" applyBorder="1" applyAlignment="1" applyProtection="1">
      <alignment horizontal="center" vertical="center"/>
      <protection hidden="1"/>
    </xf>
    <xf numFmtId="3" fontId="22" fillId="14" borderId="9" xfId="0" applyNumberFormat="1" applyFont="1" applyFill="1" applyBorder="1" applyAlignment="1" applyProtection="1">
      <alignment horizontal="center" vertical="center"/>
      <protection hidden="1"/>
    </xf>
    <xf numFmtId="49" fontId="22" fillId="14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22" fillId="14" borderId="21" xfId="0" applyFont="1" applyFill="1" applyBorder="1" applyAlignment="1" applyProtection="1">
      <alignment horizontal="left" vertical="center" wrapText="1" indent="1"/>
      <protection hidden="1"/>
    </xf>
    <xf numFmtId="49" fontId="22" fillId="14" borderId="22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22" xfId="0" applyNumberFormat="1" applyFont="1" applyFill="1" applyBorder="1" applyAlignment="1" applyProtection="1">
      <alignment horizontal="left" vertical="center" wrapText="1" indent="1"/>
      <protection hidden="1"/>
    </xf>
    <xf numFmtId="164" fontId="22" fillId="14" borderId="22" xfId="0" applyNumberFormat="1" applyFont="1" applyFill="1" applyBorder="1" applyAlignment="1" applyProtection="1">
      <alignment horizontal="center" vertical="center" wrapText="1"/>
      <protection hidden="1"/>
    </xf>
    <xf numFmtId="4" fontId="22" fillId="14" borderId="21" xfId="0" applyNumberFormat="1" applyFont="1" applyFill="1" applyBorder="1" applyAlignment="1" applyProtection="1">
      <alignment horizontal="center" vertical="center"/>
      <protection hidden="1"/>
    </xf>
    <xf numFmtId="4" fontId="22" fillId="14" borderId="22" xfId="0" applyNumberFormat="1" applyFont="1" applyFill="1" applyBorder="1" applyAlignment="1" applyProtection="1">
      <alignment horizontal="center" vertical="center"/>
      <protection hidden="1"/>
    </xf>
    <xf numFmtId="2" fontId="22" fillId="14" borderId="23" xfId="0" applyNumberFormat="1" applyFont="1" applyFill="1" applyBorder="1" applyAlignment="1" applyProtection="1">
      <alignment horizontal="center" vertical="center"/>
      <protection hidden="1"/>
    </xf>
    <xf numFmtId="4" fontId="22" fillId="14" borderId="22" xfId="0" applyNumberFormat="1" applyFont="1" applyFill="1" applyBorder="1" applyAlignment="1" applyProtection="1">
      <alignment horizontal="center" vertical="center" wrapText="1"/>
      <protection hidden="1"/>
    </xf>
    <xf numFmtId="4" fontId="22" fillId="14" borderId="23" xfId="0" applyNumberFormat="1" applyFont="1" applyFill="1" applyBorder="1" applyAlignment="1" applyProtection="1">
      <alignment horizontal="center" vertical="center"/>
      <protection hidden="1"/>
    </xf>
    <xf numFmtId="3" fontId="22" fillId="14" borderId="21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24" xfId="0" applyNumberFormat="1" applyFont="1" applyFill="1" applyBorder="1" applyAlignment="1" applyProtection="1">
      <alignment horizontal="center" vertical="center" wrapText="1"/>
      <protection hidden="1"/>
    </xf>
    <xf numFmtId="49" fontId="22" fillId="14" borderId="21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23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25" xfId="0" applyNumberFormat="1" applyFont="1" applyFill="1" applyBorder="1" applyAlignment="1" applyProtection="1">
      <alignment horizontal="left" vertical="center" wrapText="1" indent="1"/>
      <protection hidden="1"/>
    </xf>
    <xf numFmtId="4" fontId="22" fillId="14" borderId="23" xfId="0" applyNumberFormat="1" applyFont="1" applyFill="1" applyBorder="1" applyAlignment="1" applyProtection="1">
      <alignment horizontal="center" vertical="center" wrapText="1"/>
      <protection hidden="1"/>
    </xf>
    <xf numFmtId="3" fontId="22" fillId="14" borderId="21" xfId="0" applyNumberFormat="1" applyFont="1" applyFill="1" applyBorder="1" applyAlignment="1" applyProtection="1">
      <alignment horizontal="center" vertical="center"/>
      <protection hidden="1"/>
    </xf>
    <xf numFmtId="3" fontId="22" fillId="14" borderId="22" xfId="0" applyNumberFormat="1" applyFont="1" applyFill="1" applyBorder="1" applyAlignment="1" applyProtection="1">
      <alignment horizontal="center" vertical="center"/>
      <protection hidden="1"/>
    </xf>
    <xf numFmtId="49" fontId="22" fillId="14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8" xfId="0" applyFont="1" applyFill="1" applyBorder="1" applyAlignment="1" applyProtection="1">
      <alignment horizontal="left" vertical="center" wrapText="1" indent="1"/>
      <protection locked="0"/>
    </xf>
    <xf numFmtId="49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4" fontId="8" fillId="5" borderId="18" xfId="0" applyNumberFormat="1" applyFont="1" applyFill="1" applyBorder="1" applyAlignment="1" applyProtection="1">
      <alignment horizontal="center" vertical="center"/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locked="0"/>
    </xf>
    <xf numFmtId="2" fontId="8" fillId="15" borderId="20" xfId="0" applyNumberFormat="1" applyFont="1" applyFill="1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4" fontId="8" fillId="15" borderId="20" xfId="0" applyNumberFormat="1" applyFont="1" applyFill="1" applyBorder="1" applyAlignment="1" applyProtection="1">
      <alignment horizontal="center" vertical="center"/>
      <protection hidden="1"/>
    </xf>
    <xf numFmtId="3" fontId="8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8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20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5" borderId="18" xfId="0" applyNumberFormat="1" applyFont="1" applyFill="1" applyBorder="1" applyAlignment="1" applyProtection="1">
      <alignment horizontal="center" vertical="center"/>
      <protection locked="0"/>
    </xf>
    <xf numFmtId="3" fontId="8" fillId="5" borderId="19" xfId="0" applyNumberFormat="1" applyFont="1" applyFill="1" applyBorder="1" applyAlignment="1" applyProtection="1">
      <alignment horizontal="center" vertical="center"/>
      <protection locked="0"/>
    </xf>
    <xf numFmtId="49" fontId="8" fillId="5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9" fillId="5" borderId="8" xfId="0" applyFont="1" applyFill="1" applyBorder="1" applyAlignment="1" applyProtection="1">
      <alignment horizontal="left" vertical="center" wrapText="1" inden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16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4" fontId="8" fillId="5" borderId="8" xfId="0" applyNumberFormat="1" applyFont="1" applyFill="1" applyBorder="1" applyAlignment="1" applyProtection="1">
      <alignment horizontal="center" vertical="center"/>
      <protection locked="0"/>
    </xf>
    <xf numFmtId="4" fontId="8" fillId="5" borderId="9" xfId="0" applyNumberFormat="1" applyFont="1" applyFill="1" applyBorder="1" applyAlignment="1" applyProtection="1">
      <alignment horizontal="center" vertical="center"/>
      <protection locked="0"/>
    </xf>
    <xf numFmtId="2" fontId="8" fillId="15" borderId="17" xfId="0" applyNumberFormat="1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4" fontId="8" fillId="15" borderId="9" xfId="0" applyNumberFormat="1" applyFont="1" applyFill="1" applyBorder="1" applyAlignment="1" applyProtection="1">
      <alignment horizontal="center" vertical="center" wrapText="1"/>
      <protection hidden="1"/>
    </xf>
    <xf numFmtId="4" fontId="8" fillId="15" borderId="17" xfId="0" applyNumberFormat="1" applyFont="1" applyFill="1" applyBorder="1" applyAlignment="1" applyProtection="1">
      <alignment horizontal="center" vertical="center"/>
      <protection hidden="1"/>
    </xf>
    <xf numFmtId="3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8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5" borderId="8" xfId="0" applyNumberFormat="1" applyFont="1" applyFill="1" applyBorder="1" applyAlignment="1" applyProtection="1">
      <alignment horizontal="center" vertical="center"/>
      <protection locked="0"/>
    </xf>
    <xf numFmtId="3" fontId="8" fillId="5" borderId="9" xfId="0" applyNumberFormat="1" applyFont="1" applyFill="1" applyBorder="1" applyAlignment="1" applyProtection="1">
      <alignment horizontal="center" vertical="center"/>
      <protection locked="0"/>
    </xf>
    <xf numFmtId="49" fontId="8" fillId="5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1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2" fillId="0" borderId="0" xfId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29" fillId="6" borderId="0" xfId="0" applyFont="1" applyFill="1" applyAlignment="1">
      <alignment vertical="top"/>
    </xf>
    <xf numFmtId="0" fontId="29" fillId="6" borderId="0" xfId="0" applyFont="1" applyFill="1" applyAlignment="1">
      <alignment vertical="center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33" fillId="0" borderId="45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0" fillId="0" borderId="46" xfId="0" applyBorder="1" applyAlignment="1">
      <alignment horizontal="left"/>
    </xf>
    <xf numFmtId="0" fontId="6" fillId="0" borderId="45" xfId="0" applyFont="1" applyBorder="1" applyAlignment="1">
      <alignment horizontal="left" vertical="top" wrapText="1"/>
    </xf>
    <xf numFmtId="0" fontId="0" fillId="0" borderId="45" xfId="0" applyBorder="1" applyAlignment="1">
      <alignment horizontal="left"/>
    </xf>
    <xf numFmtId="0" fontId="28" fillId="0" borderId="45" xfId="0" applyFont="1" applyBorder="1" applyAlignment="1">
      <alignment vertical="center" wrapText="1"/>
    </xf>
    <xf numFmtId="0" fontId="28" fillId="0" borderId="47" xfId="0" applyFont="1" applyBorder="1" applyAlignment="1">
      <alignment vertical="top" wrapText="1"/>
    </xf>
    <xf numFmtId="0" fontId="28" fillId="0" borderId="48" xfId="0" applyFont="1" applyBorder="1" applyAlignment="1">
      <alignment vertical="top" wrapText="1"/>
    </xf>
    <xf numFmtId="0" fontId="0" fillId="0" borderId="48" xfId="0" applyBorder="1" applyAlignment="1">
      <alignment horizontal="left"/>
    </xf>
    <xf numFmtId="0" fontId="28" fillId="0" borderId="48" xfId="0" applyFont="1" applyBorder="1" applyAlignment="1">
      <alignment vertical="top"/>
    </xf>
    <xf numFmtId="0" fontId="0" fillId="0" borderId="49" xfId="0" applyBorder="1" applyAlignment="1">
      <alignment horizontal="left"/>
    </xf>
    <xf numFmtId="0" fontId="6" fillId="0" borderId="47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center"/>
    </xf>
    <xf numFmtId="0" fontId="6" fillId="0" borderId="48" xfId="0" applyFont="1" applyBorder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0" fontId="44" fillId="0" borderId="15" xfId="0" quotePrefix="1" applyFont="1" applyBorder="1" applyAlignment="1">
      <alignment horizontal="right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left" vertical="top"/>
    </xf>
    <xf numFmtId="49" fontId="6" fillId="0" borderId="45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5" xfId="0" applyFont="1" applyBorder="1" applyAlignment="1">
      <alignment vertical="top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0" fillId="6" borderId="0" xfId="0" applyFont="1" applyFill="1" applyAlignment="1">
      <alignment wrapText="1"/>
    </xf>
    <xf numFmtId="0" fontId="48" fillId="6" borderId="0" xfId="0" applyFont="1" applyFill="1" applyAlignment="1">
      <alignment vertical="center" wrapText="1"/>
    </xf>
    <xf numFmtId="0" fontId="48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2" fontId="0" fillId="6" borderId="0" xfId="0" applyNumberFormat="1" applyFont="1" applyFill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49" fillId="0" borderId="0" xfId="0" applyNumberFormat="1" applyFont="1" applyAlignment="1" applyProtection="1">
      <alignment horizontal="left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49" fontId="50" fillId="0" borderId="0" xfId="0" applyNumberFormat="1" applyFont="1" applyAlignment="1" applyProtection="1">
      <alignment horizontal="left" vertical="center" wrapText="1"/>
      <protection locked="0"/>
    </xf>
    <xf numFmtId="49" fontId="50" fillId="0" borderId="0" xfId="0" applyNumberFormat="1" applyFont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left" vertical="top" wrapText="1"/>
    </xf>
    <xf numFmtId="0" fontId="0" fillId="0" borderId="55" xfId="0" applyBorder="1" applyAlignment="1">
      <alignment horizontal="left"/>
    </xf>
    <xf numFmtId="0" fontId="0" fillId="0" borderId="54" xfId="0" applyBorder="1"/>
    <xf numFmtId="0" fontId="39" fillId="0" borderId="55" xfId="0" applyFont="1" applyBorder="1" applyAlignment="1">
      <alignment vertical="center"/>
    </xf>
    <xf numFmtId="0" fontId="6" fillId="0" borderId="55" xfId="0" applyFont="1" applyBorder="1" applyAlignment="1">
      <alignment vertical="top" wrapText="1"/>
    </xf>
    <xf numFmtId="0" fontId="6" fillId="0" borderId="56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6" fillId="0" borderId="58" xfId="0" applyFont="1" applyBorder="1" applyAlignment="1">
      <alignment vertical="top" wrapText="1"/>
    </xf>
    <xf numFmtId="0" fontId="43" fillId="0" borderId="46" xfId="0" applyFont="1" applyBorder="1" applyAlignment="1">
      <alignment vertical="center"/>
    </xf>
    <xf numFmtId="0" fontId="0" fillId="0" borderId="46" xfId="0" applyBorder="1" applyAlignment="1"/>
    <xf numFmtId="0" fontId="8" fillId="0" borderId="0" xfId="0" applyFont="1" applyAlignment="1">
      <alignment horizontal="left" vertical="center" wrapText="1"/>
    </xf>
    <xf numFmtId="0" fontId="19" fillId="6" borderId="0" xfId="0" applyFont="1" applyFill="1" applyAlignment="1">
      <alignment horizontal="left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56" fillId="4" borderId="7" xfId="0" applyFont="1" applyFill="1" applyBorder="1" applyAlignment="1">
      <alignment horizontal="center" vertical="center" wrapText="1"/>
    </xf>
    <xf numFmtId="49" fontId="59" fillId="14" borderId="9" xfId="0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3" xfId="0" applyFont="1" applyFill="1" applyBorder="1" applyAlignment="1">
      <alignment horizontal="left" vertical="center" wrapText="1"/>
    </xf>
    <xf numFmtId="0" fontId="32" fillId="6" borderId="42" xfId="0" applyFont="1" applyFill="1" applyBorder="1" applyAlignment="1">
      <alignment horizontal="left" vertical="center" wrapText="1"/>
    </xf>
    <xf numFmtId="0" fontId="32" fillId="6" borderId="43" xfId="0" applyFont="1" applyFill="1" applyBorder="1" applyAlignment="1">
      <alignment horizontal="left" vertical="center" wrapText="1"/>
    </xf>
    <xf numFmtId="0" fontId="32" fillId="6" borderId="44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 wrapText="1"/>
    </xf>
    <xf numFmtId="0" fontId="36" fillId="6" borderId="43" xfId="0" applyFont="1" applyFill="1" applyBorder="1" applyAlignment="1">
      <alignment horizontal="center" vertical="center" wrapText="1"/>
    </xf>
    <xf numFmtId="0" fontId="36" fillId="6" borderId="4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6" borderId="51" xfId="0" applyFont="1" applyFill="1" applyBorder="1" applyAlignment="1">
      <alignment horizontal="left" vertical="center" wrapText="1"/>
    </xf>
    <xf numFmtId="0" fontId="32" fillId="6" borderId="52" xfId="0" applyFont="1" applyFill="1" applyBorder="1" applyAlignment="1">
      <alignment horizontal="left" vertical="center" wrapText="1"/>
    </xf>
    <xf numFmtId="0" fontId="32" fillId="6" borderId="53" xfId="0" applyFont="1" applyFill="1" applyBorder="1" applyAlignment="1">
      <alignment horizontal="left" vertical="center" wrapText="1"/>
    </xf>
    <xf numFmtId="0" fontId="43" fillId="0" borderId="4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9" fillId="15" borderId="50" xfId="0" applyFont="1" applyFill="1" applyBorder="1" applyAlignment="1" applyProtection="1">
      <alignment horizontal="center" vertical="center" wrapText="1"/>
      <protection hidden="1"/>
    </xf>
    <xf numFmtId="0" fontId="9" fillId="15" borderId="3" xfId="0" applyFont="1" applyFill="1" applyBorder="1" applyAlignment="1" applyProtection="1">
      <alignment horizontal="center" vertical="center" wrapText="1"/>
      <protection hidden="1"/>
    </xf>
    <xf numFmtId="0" fontId="46" fillId="9" borderId="4" xfId="0" applyFont="1" applyFill="1" applyBorder="1" applyAlignment="1" applyProtection="1">
      <alignment horizontal="center" vertical="center" wrapText="1"/>
      <protection hidden="1"/>
    </xf>
    <xf numFmtId="0" fontId="48" fillId="6" borderId="0" xfId="0" applyFont="1" applyFill="1" applyAlignment="1">
      <alignment horizontal="left" vertical="center" wrapText="1"/>
    </xf>
    <xf numFmtId="0" fontId="9" fillId="15" borderId="4" xfId="0" applyFont="1" applyFill="1" applyBorder="1" applyAlignment="1" applyProtection="1">
      <alignment horizontal="center" vertical="center" wrapText="1"/>
      <protection hidden="1"/>
    </xf>
    <xf numFmtId="2" fontId="9" fillId="15" borderId="4" xfId="0" applyNumberFormat="1" applyFont="1" applyFill="1" applyBorder="1" applyAlignment="1" applyProtection="1">
      <alignment horizontal="center" vertical="center" wrapText="1"/>
      <protection hidden="1"/>
    </xf>
    <xf numFmtId="0" fontId="47" fillId="8" borderId="4" xfId="5" applyFont="1" applyAlignment="1" applyProtection="1">
      <alignment horizontal="center" vertical="center" wrapText="1"/>
      <protection hidden="1"/>
    </xf>
    <xf numFmtId="49" fontId="9" fillId="15" borderId="4" xfId="0" applyNumberFormat="1" applyFont="1" applyFill="1" applyBorder="1" applyAlignment="1" applyProtection="1">
      <alignment horizontal="center" vertical="center" wrapText="1"/>
      <protection hidden="1"/>
    </xf>
    <xf numFmtId="0" fontId="46" fillId="7" borderId="4" xfId="0" applyFont="1" applyFill="1" applyBorder="1" applyAlignment="1" applyProtection="1">
      <alignment horizontal="left" vertical="center" wrapText="1" indent="1"/>
      <protection hidden="1"/>
    </xf>
    <xf numFmtId="0" fontId="21" fillId="7" borderId="4" xfId="0" applyFont="1" applyFill="1" applyBorder="1" applyAlignment="1" applyProtection="1">
      <alignment horizontal="left" vertical="center" wrapText="1" indent="1"/>
      <protection hidden="1"/>
    </xf>
    <xf numFmtId="0" fontId="46" fillId="11" borderId="4" xfId="0" applyFont="1" applyFill="1" applyBorder="1" applyAlignment="1" applyProtection="1">
      <alignment horizontal="center" vertical="center" wrapText="1"/>
      <protection hidden="1"/>
    </xf>
    <xf numFmtId="0" fontId="46" fillId="10" borderId="4" xfId="0" applyFont="1" applyFill="1" applyBorder="1" applyAlignment="1" applyProtection="1">
      <alignment horizontal="center" vertical="center" wrapText="1"/>
      <protection hidden="1"/>
    </xf>
    <xf numFmtId="0" fontId="46" fillId="12" borderId="4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6" fillId="13" borderId="4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9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  <protection hidden="1"/>
    </xf>
  </cellXfs>
  <cellStyles count="11">
    <cellStyle name="Formatvorlage 2" xfId="5" xr:uid="{00000000-0005-0000-0000-000008000000}"/>
    <cellStyle name="Гіперпосилання" xfId="1" builtinId="8"/>
    <cellStyle name="Звичайний" xfId="0" builtinId="0"/>
    <cellStyle name="Переглянуте гіперпосилання" xfId="2" builtinId="9" hidden="1"/>
    <cellStyle name="Переглянуте гіперпосилання" xfId="3" builtinId="9" hidden="1"/>
    <cellStyle name="Переглянуте гіперпосилання" xfId="4" builtinId="9" hidden="1"/>
    <cellStyle name="Переглянуте гіперпосилання" xfId="6" builtinId="9" hidden="1"/>
    <cellStyle name="Переглянуте гіперпосилання" xfId="7" builtinId="9" hidden="1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</cellStyles>
  <dxfs count="0"/>
  <tableStyles count="0" defaultTableStyle="TableStyleMedium2" defaultPivotStyle="PivotStyleLight16"/>
  <colors>
    <mruColors>
      <color rgb="FFD32D20"/>
      <color rgb="FFFF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. RECP monitoring'!A1"/><Relationship Id="rId13" Type="http://schemas.openxmlformats.org/officeDocument/2006/relationships/hyperlink" Target="https://www.unido.org/our-focus-safeguarding-environment-resource-efficient-and-low-carbon-industrial-production/eco-industrial-parks" TargetMode="External"/><Relationship Id="rId3" Type="http://schemas.openxmlformats.org/officeDocument/2006/relationships/hyperlink" Target="https://www.unido.org/sites/default/files/files/2018-05/UNIDO%20Eco-Industrial%20Park%20Handbook_English.pdf" TargetMode="External"/><Relationship Id="rId7" Type="http://schemas.microsoft.com/office/2007/relationships/hdphoto" Target="../media/hdphoto1.wdp"/><Relationship Id="rId12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11" Type="http://schemas.openxmlformats.org/officeDocument/2006/relationships/hyperlink" Target="http://www.recpnet.org" TargetMode="External"/><Relationship Id="rId5" Type="http://schemas.openxmlformats.org/officeDocument/2006/relationships/image" Target="../media/image4.png"/><Relationship Id="rId10" Type="http://schemas.openxmlformats.org/officeDocument/2006/relationships/hyperlink" Target="#'3. Summary (Park level)'!A1"/><Relationship Id="rId4" Type="http://schemas.openxmlformats.org/officeDocument/2006/relationships/image" Target="../media/image3.png"/><Relationship Id="rId9" Type="http://schemas.openxmlformats.org/officeDocument/2006/relationships/hyperlink" Target="#'2. Summary (Company level)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Summary (Park level)'!A1"/><Relationship Id="rId2" Type="http://schemas.openxmlformats.org/officeDocument/2006/relationships/hyperlink" Target="#Instructions!A1"/><Relationship Id="rId1" Type="http://schemas.openxmlformats.org/officeDocument/2006/relationships/hyperlink" Target="#'2. Summary (Company level)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3. Summary (Park level)'!A1"/><Relationship Id="rId1" Type="http://schemas.openxmlformats.org/officeDocument/2006/relationships/hyperlink" Target="#Instruction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RECP monitoring'!A1"/><Relationship Id="rId2" Type="http://schemas.openxmlformats.org/officeDocument/2006/relationships/hyperlink" Target="#Instructions!A1"/><Relationship Id="rId1" Type="http://schemas.openxmlformats.org/officeDocument/2006/relationships/hyperlink" Target="#'2. Summary (Company level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100853</xdr:colOff>
      <xdr:row>0</xdr:row>
      <xdr:rowOff>106426</xdr:rowOff>
    </xdr:from>
    <xdr:to>
      <xdr:col>83</xdr:col>
      <xdr:colOff>134470</xdr:colOff>
      <xdr:row>1</xdr:row>
      <xdr:rowOff>364299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1530853" y="106426"/>
          <a:ext cx="2554941" cy="414755"/>
          <a:chOff x="10886108" y="104908"/>
          <a:chExt cx="2190166" cy="419100"/>
        </a:xfrm>
      </xdr:grpSpPr>
      <xdr:sp macro="" textlink="">
        <xdr:nvSpPr>
          <xdr:cNvPr id="19" name="Flowchart: Alternate Process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0886108" y="104908"/>
            <a:ext cx="2190166" cy="419100"/>
          </a:xfrm>
          <a:prstGeom prst="flowChartAlternateProcess">
            <a:avLst/>
          </a:prstGeom>
          <a:solidFill>
            <a:schemeClr val="bg1"/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 rtl="0"/>
            <a:endParaRPr lang="en-GB" sz="1100"/>
          </a:p>
        </xdr:txBody>
      </xdr:sp>
      <xdr:pic>
        <xdr:nvPicPr>
          <xdr:cNvPr id="20" name="Bild 3" descr="UNIDO E blue.pdf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43695" y="130593"/>
            <a:ext cx="1981843" cy="383727"/>
          </a:xfrm>
          <a:prstGeom prst="rect">
            <a:avLst/>
          </a:prstGeom>
        </xdr:spPr>
      </xdr:pic>
    </xdr:grpSp>
    <xdr:clientData/>
  </xdr:twoCellAnchor>
  <xdr:twoCellAnchor>
    <xdr:from>
      <xdr:col>36</xdr:col>
      <xdr:colOff>54745</xdr:colOff>
      <xdr:row>111</xdr:row>
      <xdr:rowOff>2302</xdr:rowOff>
    </xdr:from>
    <xdr:to>
      <xdr:col>48</xdr:col>
      <xdr:colOff>5321</xdr:colOff>
      <xdr:row>113</xdr:row>
      <xdr:rowOff>39817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6105921" y="21192626"/>
          <a:ext cx="1967635" cy="284044"/>
          <a:chOff x="4096870" y="9958535"/>
          <a:chExt cx="7656973" cy="200430"/>
        </a:xfrm>
      </xdr:grpSpPr>
      <xdr:pic>
        <xdr:nvPicPr>
          <xdr:cNvPr id="26" name="Picture 25" descr="C:\Users\MeylanF\AppData\Local\Microsoft\Windows\Temporary Internet Files\Content.IE5\NAFLHG8B\Anonymous_Mail_1_icon[1].png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15" t="22665" r="10760" b="23814"/>
          <a:stretch/>
        </xdr:blipFill>
        <xdr:spPr bwMode="auto">
          <a:xfrm>
            <a:off x="4096870" y="10014151"/>
            <a:ext cx="2542218" cy="1141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6350450" y="9958535"/>
            <a:ext cx="5403393" cy="200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uk-ua" sz="1400" u="sng">
                <a:solidFill>
                  <a:srgbClr val="0070C0"/>
                </a:solidFill>
              </a:rPr>
              <a:t>EIP@unido.org</a:t>
            </a:r>
          </a:p>
        </xdr:txBody>
      </xdr:sp>
    </xdr:grpSp>
    <xdr:clientData/>
  </xdr:twoCellAnchor>
  <xdr:twoCellAnchor>
    <xdr:from>
      <xdr:col>41</xdr:col>
      <xdr:colOff>132996</xdr:colOff>
      <xdr:row>66</xdr:row>
      <xdr:rowOff>44825</xdr:rowOff>
    </xdr:from>
    <xdr:to>
      <xdr:col>43</xdr:col>
      <xdr:colOff>33618</xdr:colOff>
      <xdr:row>74</xdr:row>
      <xdr:rowOff>56029</xdr:rowOff>
    </xdr:to>
    <xdr:sp macro="" textlink="">
      <xdr:nvSpPr>
        <xdr:cNvPr id="28" name="Right Brac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7024614" y="12640237"/>
          <a:ext cx="236798" cy="1523998"/>
        </a:xfrm>
        <a:prstGeom prst="rightBrace">
          <a:avLst>
            <a:gd name="adj1" fmla="val 44139"/>
            <a:gd name="adj2" fmla="val 50000"/>
          </a:avLst>
        </a:prstGeom>
        <a:ln w="19050">
          <a:solidFill>
            <a:srgbClr val="D32D2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 rtl="0"/>
          <a:endParaRPr lang="en-GB" sz="1100"/>
        </a:p>
      </xdr:txBody>
    </xdr:sp>
    <xdr:clientData/>
  </xdr:twoCellAnchor>
  <xdr:twoCellAnchor>
    <xdr:from>
      <xdr:col>6</xdr:col>
      <xdr:colOff>17561</xdr:colOff>
      <xdr:row>49</xdr:row>
      <xdr:rowOff>3174</xdr:rowOff>
    </xdr:from>
    <xdr:to>
      <xdr:col>9</xdr:col>
      <xdr:colOff>152033</xdr:colOff>
      <xdr:row>50</xdr:row>
      <xdr:rowOff>0</xdr:rowOff>
    </xdr:to>
    <xdr:sp macro="" textlink="">
      <xdr:nvSpPr>
        <xdr:cNvPr id="31" name="Isosceles Tri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10800000">
          <a:off x="1046261" y="5803899"/>
          <a:ext cx="677397" cy="177801"/>
        </a:xfrm>
        <a:prstGeom prst="triangle">
          <a:avLst/>
        </a:prstGeom>
        <a:solidFill>
          <a:srgbClr val="D32D2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/>
          <a:endParaRPr lang="en-GB" sz="1100"/>
        </a:p>
      </xdr:txBody>
    </xdr:sp>
    <xdr:clientData/>
  </xdr:twoCellAnchor>
  <xdr:twoCellAnchor>
    <xdr:from>
      <xdr:col>51</xdr:col>
      <xdr:colOff>3228</xdr:colOff>
      <xdr:row>34</xdr:row>
      <xdr:rowOff>11770</xdr:rowOff>
    </xdr:from>
    <xdr:to>
      <xdr:col>54</xdr:col>
      <xdr:colOff>2929</xdr:colOff>
      <xdr:row>36</xdr:row>
      <xdr:rowOff>1969</xdr:rowOff>
    </xdr:to>
    <xdr:sp macro="" textlink="">
      <xdr:nvSpPr>
        <xdr:cNvPr id="32" name="Isosceles Tri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16200000">
          <a:off x="9388033" y="6455030"/>
          <a:ext cx="362917" cy="546353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/>
          <a:endParaRPr lang="en-GB" sz="1100"/>
        </a:p>
      </xdr:txBody>
    </xdr:sp>
    <xdr:clientData/>
  </xdr:twoCellAnchor>
  <xdr:twoCellAnchor>
    <xdr:from>
      <xdr:col>14</xdr:col>
      <xdr:colOff>501</xdr:colOff>
      <xdr:row>34</xdr:row>
      <xdr:rowOff>6350</xdr:rowOff>
    </xdr:from>
    <xdr:to>
      <xdr:col>17</xdr:col>
      <xdr:colOff>12428</xdr:colOff>
      <xdr:row>35</xdr:row>
      <xdr:rowOff>169770</xdr:rowOff>
    </xdr:to>
    <xdr:sp macro="" textlink="">
      <xdr:nvSpPr>
        <xdr:cNvPr id="34" name="Isosceles Tri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16200000">
          <a:off x="2639379" y="6587672"/>
          <a:ext cx="344395" cy="554852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/>
          <a:endParaRPr lang="en-GB" sz="1100"/>
        </a:p>
      </xdr:txBody>
    </xdr:sp>
    <xdr:clientData/>
  </xdr:twoCellAnchor>
  <xdr:twoCellAnchor>
    <xdr:from>
      <xdr:col>14</xdr:col>
      <xdr:colOff>501</xdr:colOff>
      <xdr:row>53</xdr:row>
      <xdr:rowOff>92075</xdr:rowOff>
    </xdr:from>
    <xdr:to>
      <xdr:col>17</xdr:col>
      <xdr:colOff>12428</xdr:colOff>
      <xdr:row>55</xdr:row>
      <xdr:rowOff>84045</xdr:rowOff>
    </xdr:to>
    <xdr:sp macro="" textlink="">
      <xdr:nvSpPr>
        <xdr:cNvPr id="36" name="Isosceles Tri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16200000">
          <a:off x="2574292" y="6576559"/>
          <a:ext cx="357095" cy="551677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/>
          <a:endParaRPr lang="en-GB" sz="1100"/>
        </a:p>
      </xdr:txBody>
    </xdr:sp>
    <xdr:clientData/>
  </xdr:twoCellAnchor>
  <xdr:twoCellAnchor>
    <xdr:from>
      <xdr:col>22</xdr:col>
      <xdr:colOff>26332</xdr:colOff>
      <xdr:row>84</xdr:row>
      <xdr:rowOff>86472</xdr:rowOff>
    </xdr:from>
    <xdr:to>
      <xdr:col>33</xdr:col>
      <xdr:colOff>4855</xdr:colOff>
      <xdr:row>87</xdr:row>
      <xdr:rowOff>82550</xdr:rowOff>
    </xdr:to>
    <xdr:sp macro="" textlink="">
      <xdr:nvSpPr>
        <xdr:cNvPr id="39" name="Speech Bubble: Rectangle with Corners Rounde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970803" y="14116237"/>
          <a:ext cx="1950758" cy="533960"/>
        </a:xfrm>
        <a:prstGeom prst="wedgeRoundRectCallout">
          <a:avLst>
            <a:gd name="adj1" fmla="val -79748"/>
            <a:gd name="adj2" fmla="val 36085"/>
            <a:gd name="adj3" fmla="val 16667"/>
          </a:avLst>
        </a:prstGeom>
        <a:solidFill>
          <a:srgbClr val="D32D20"/>
        </a:solidFill>
        <a:ln>
          <a:solidFill>
            <a:srgbClr val="D32D2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 rtl="0"/>
          <a:r>
            <a:rPr lang="uk-ua" sz="1100"/>
            <a:t>Натисніть на значок,</a:t>
          </a:r>
          <a:r>
            <a:rPr lang="uk-ua" sz="1100" baseline="0"/>
            <a:t> щоб відкрити посилання на публікацію</a:t>
          </a:r>
          <a:endParaRPr lang="en-GB" sz="1100"/>
        </a:p>
      </xdr:txBody>
    </xdr:sp>
    <xdr:clientData/>
  </xdr:twoCellAnchor>
  <xdr:twoCellAnchor editAs="oneCell">
    <xdr:from>
      <xdr:col>72</xdr:col>
      <xdr:colOff>53993</xdr:colOff>
      <xdr:row>82</xdr:row>
      <xdr:rowOff>123267</xdr:rowOff>
    </xdr:from>
    <xdr:to>
      <xdr:col>78</xdr:col>
      <xdr:colOff>115997</xdr:colOff>
      <xdr:row>90</xdr:row>
      <xdr:rowOff>87968</xdr:rowOff>
    </xdr:to>
    <xdr:pic>
      <xdr:nvPicPr>
        <xdr:cNvPr id="41" name="Picture 4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6346" y="15912355"/>
          <a:ext cx="1070533" cy="148235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absoluteAnchor>
    <xdr:pos x="15568334" y="52854"/>
    <xdr:ext cx="739588" cy="549089"/>
    <xdr:pic>
      <xdr:nvPicPr>
        <xdr:cNvPr id="44" name="Bild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36" b="12121"/>
        <a:stretch/>
      </xdr:blipFill>
      <xdr:spPr>
        <a:xfrm>
          <a:off x="15568334" y="52854"/>
          <a:ext cx="739588" cy="549089"/>
        </a:xfrm>
        <a:prstGeom prst="rect">
          <a:avLst/>
        </a:prstGeom>
      </xdr:spPr>
    </xdr:pic>
    <xdr:clientData/>
  </xdr:absoluteAnchor>
  <xdr:twoCellAnchor>
    <xdr:from>
      <xdr:col>1</xdr:col>
      <xdr:colOff>164726</xdr:colOff>
      <xdr:row>66</xdr:row>
      <xdr:rowOff>9711</xdr:rowOff>
    </xdr:from>
    <xdr:to>
      <xdr:col>11</xdr:col>
      <xdr:colOff>69471</xdr:colOff>
      <xdr:row>73</xdr:row>
      <xdr:rowOff>36419</xdr:rowOff>
    </xdr:to>
    <xdr:pic>
      <xdr:nvPicPr>
        <xdr:cNvPr id="45" name="Picture 15" descr="K:\DCIM\147___04\IMG_0189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01" y="12620811"/>
          <a:ext cx="1714495" cy="129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135965</xdr:colOff>
      <xdr:row>33</xdr:row>
      <xdr:rowOff>59391</xdr:rowOff>
    </xdr:from>
    <xdr:to>
      <xdr:col>11</xdr:col>
      <xdr:colOff>155202</xdr:colOff>
      <xdr:row>36</xdr:row>
      <xdr:rowOff>112059</xdr:rowOff>
    </xdr:to>
    <xdr:sp macro="" textlink="">
      <xdr:nvSpPr>
        <xdr:cNvPr id="47" name="Rectangl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78890" y="6555441"/>
          <a:ext cx="1467037" cy="614643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4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РЕЧВ МОНІТОРИНГ</a:t>
          </a:r>
        </a:p>
      </xdr:txBody>
    </xdr:sp>
    <xdr:clientData fPrintsWithSheet="0"/>
  </xdr:twoCellAnchor>
  <xdr:twoCellAnchor>
    <xdr:from>
      <xdr:col>3</xdr:col>
      <xdr:colOff>28948</xdr:colOff>
      <xdr:row>51</xdr:row>
      <xdr:rowOff>142875</xdr:rowOff>
    </xdr:from>
    <xdr:to>
      <xdr:col>12</xdr:col>
      <xdr:colOff>86658</xdr:colOff>
      <xdr:row>55</xdr:row>
      <xdr:rowOff>78442</xdr:rowOff>
    </xdr:to>
    <xdr:sp macro="" textlink="">
      <xdr:nvSpPr>
        <xdr:cNvPr id="48" name="Rectangl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71873" y="9791700"/>
          <a:ext cx="1686485" cy="659467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РЕЗЮМЕ</a:t>
          </a:r>
          <a:br>
            <a:rPr lang="en-GB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2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КОМПАНІЇ)</a:t>
          </a:r>
          <a:endParaRPr lang="en-GB" sz="12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36792</xdr:colOff>
      <xdr:row>56</xdr:row>
      <xdr:rowOff>9526</xdr:rowOff>
    </xdr:from>
    <xdr:to>
      <xdr:col>12</xdr:col>
      <xdr:colOff>78441</xdr:colOff>
      <xdr:row>59</xdr:row>
      <xdr:rowOff>92823</xdr:rowOff>
    </xdr:to>
    <xdr:sp macro="" textlink="">
      <xdr:nvSpPr>
        <xdr:cNvPr id="49" name="Rectangl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74674" y="10621497"/>
          <a:ext cx="1655296" cy="621179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РЕЗЮМЕ</a:t>
          </a:r>
          <a:br>
            <a:rPr lang="en-GB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2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ПАРКУ)</a:t>
          </a:r>
          <a:endParaRPr lang="en-GB" sz="12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36</xdr:col>
      <xdr:colOff>100853</xdr:colOff>
      <xdr:row>82</xdr:row>
      <xdr:rowOff>85726</xdr:rowOff>
    </xdr:from>
    <xdr:to>
      <xdr:col>46</xdr:col>
      <xdr:colOff>44823</xdr:colOff>
      <xdr:row>90</xdr:row>
      <xdr:rowOff>107370</xdr:rowOff>
    </xdr:to>
    <xdr:pic>
      <xdr:nvPicPr>
        <xdr:cNvPr id="3" name="Pictur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52029" y="15874814"/>
          <a:ext cx="1624853" cy="1545644"/>
        </a:xfrm>
        <a:prstGeom prst="rect">
          <a:avLst/>
        </a:prstGeom>
      </xdr:spPr>
    </xdr:pic>
    <xdr:clientData/>
  </xdr:twoCellAnchor>
  <xdr:twoCellAnchor editAs="oneCell">
    <xdr:from>
      <xdr:col>9</xdr:col>
      <xdr:colOff>44824</xdr:colOff>
      <xdr:row>82</xdr:row>
      <xdr:rowOff>108884</xdr:rowOff>
    </xdr:from>
    <xdr:to>
      <xdr:col>16</xdr:col>
      <xdr:colOff>122518</xdr:colOff>
      <xdr:row>90</xdr:row>
      <xdr:rowOff>64228</xdr:rowOff>
    </xdr:to>
    <xdr:pic>
      <xdr:nvPicPr>
        <xdr:cNvPr id="22" name="Picture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80CE6AD-BB29-4F53-8475-D4976FF3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58471" y="15371296"/>
          <a:ext cx="1339103" cy="1396047"/>
        </a:xfrm>
        <a:prstGeom prst="rect">
          <a:avLst/>
        </a:prstGeom>
        <a:effectLst>
          <a:outerShdw blurRad="190500" dir="2700000" algn="ctr" rotWithShape="0">
            <a:prstClr val="black">
              <a:alpha val="7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180040</xdr:colOff>
      <xdr:row>0</xdr:row>
      <xdr:rowOff>123264</xdr:rowOff>
    </xdr:from>
    <xdr:to>
      <xdr:col>5</xdr:col>
      <xdr:colOff>680357</xdr:colOff>
      <xdr:row>1</xdr:row>
      <xdr:rowOff>544232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48433" y="123264"/>
          <a:ext cx="1942674" cy="693111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РЕЗЮМЕ</a:t>
          </a:r>
          <a:br>
            <a:rPr lang="en-GB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2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КОМПАНІЇ)</a:t>
          </a:r>
          <a:endParaRPr lang="en-GB" sz="12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1693397</xdr:colOff>
      <xdr:row>0</xdr:row>
      <xdr:rowOff>113740</xdr:rowOff>
    </xdr:from>
    <xdr:to>
      <xdr:col>3</xdr:col>
      <xdr:colOff>3228975</xdr:colOff>
      <xdr:row>1</xdr:row>
      <xdr:rowOff>519954</xdr:rowOff>
    </xdr:to>
    <xdr:sp macro="" textlink="">
      <xdr:nvSpPr>
        <xdr:cNvPr id="3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23985" y="113740"/>
          <a:ext cx="1535578" cy="686361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4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ІНСТРУКЦІЇ</a:t>
          </a:r>
        </a:p>
      </xdr:txBody>
    </xdr:sp>
    <xdr:clientData fPrintsWithSheet="0"/>
  </xdr:twoCellAnchor>
  <xdr:twoCellAnchor>
    <xdr:from>
      <xdr:col>2</xdr:col>
      <xdr:colOff>1677708</xdr:colOff>
      <xdr:row>0</xdr:row>
      <xdr:rowOff>134471</xdr:rowOff>
    </xdr:from>
    <xdr:to>
      <xdr:col>3</xdr:col>
      <xdr:colOff>1436035</xdr:colOff>
      <xdr:row>1</xdr:row>
      <xdr:rowOff>468156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26561" y="134471"/>
          <a:ext cx="1540062" cy="613832"/>
        </a:xfrm>
        <a:prstGeom prst="rect">
          <a:avLst/>
        </a:prstGeom>
        <a:solidFill>
          <a:srgbClr val="FFF6DE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uk-ua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Будь ласка, введіть </a:t>
          </a:r>
          <a:r>
            <a:rPr lang="uk-ua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дані у </a:t>
          </a:r>
          <a:r>
            <a:rPr lang="uk-ua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жовтих комірка</a:t>
          </a:r>
          <a:r>
            <a:rPr lang="uk-ua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х</a:t>
          </a:r>
          <a:endParaRPr lang="en-GB" sz="110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5</xdr:col>
      <xdr:colOff>851619</xdr:colOff>
      <xdr:row>0</xdr:row>
      <xdr:rowOff>126439</xdr:rowOff>
    </xdr:from>
    <xdr:to>
      <xdr:col>7</xdr:col>
      <xdr:colOff>485907</xdr:colOff>
      <xdr:row>1</xdr:row>
      <xdr:rowOff>534707</xdr:rowOff>
    </xdr:to>
    <xdr:sp macro="" textlink="">
      <xdr:nvSpPr>
        <xdr:cNvPr id="5" name="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662369" y="126439"/>
          <a:ext cx="1838645" cy="680411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РЕЗЮМЕ</a:t>
          </a:r>
          <a:br>
            <a:rPr lang="en-GB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2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ПАРКУ)</a:t>
          </a:r>
          <a:endParaRPr lang="en-GB" sz="12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10</xdr:col>
      <xdr:colOff>838200</xdr:colOff>
      <xdr:row>6</xdr:row>
      <xdr:rowOff>19050</xdr:rowOff>
    </xdr:from>
    <xdr:to>
      <xdr:col>11</xdr:col>
      <xdr:colOff>142875</xdr:colOff>
      <xdr:row>8</xdr:row>
      <xdr:rowOff>19050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5754350" y="1743075"/>
          <a:ext cx="295275" cy="628650"/>
        </a:xfrm>
        <a:prstGeom prst="straightConnector1">
          <a:avLst/>
        </a:prstGeom>
        <a:ln w="12700">
          <a:solidFill>
            <a:schemeClr val="bg2">
              <a:lumMod val="75000"/>
            </a:schemeClr>
          </a:solidFill>
          <a:tailEnd type="triangle" w="lg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2952565</xdr:colOff>
      <xdr:row>0</xdr:row>
      <xdr:rowOff>168088</xdr:rowOff>
    </xdr:from>
    <xdr:to>
      <xdr:col>2</xdr:col>
      <xdr:colOff>4497668</xdr:colOff>
      <xdr:row>1</xdr:row>
      <xdr:rowOff>617632</xdr:rowOff>
    </xdr:to>
    <xdr:sp macro="" textlink="">
      <xdr:nvSpPr>
        <xdr:cNvPr id="8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193741" y="168088"/>
          <a:ext cx="1545103" cy="684868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4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ІНСТРУКЦІЇ</a:t>
          </a:r>
        </a:p>
      </xdr:txBody>
    </xdr:sp>
    <xdr:clientData fPrintsWithSheet="0"/>
  </xdr:twoCellAnchor>
  <xdr:twoCellAnchor>
    <xdr:from>
      <xdr:col>3</xdr:col>
      <xdr:colOff>316939</xdr:colOff>
      <xdr:row>0</xdr:row>
      <xdr:rowOff>201706</xdr:rowOff>
    </xdr:from>
    <xdr:to>
      <xdr:col>3</xdr:col>
      <xdr:colOff>2155638</xdr:colOff>
      <xdr:row>1</xdr:row>
      <xdr:rowOff>618002</xdr:rowOff>
    </xdr:to>
    <xdr:sp macro="" textlink="">
      <xdr:nvSpPr>
        <xdr:cNvPr id="9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676527" y="201706"/>
          <a:ext cx="1838699" cy="651620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РЕЗЮМЕ</a:t>
          </a:r>
          <a:br>
            <a:rPr lang="en-GB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2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ПАРКУ)</a:t>
          </a:r>
          <a:endParaRPr lang="en-GB" sz="12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</xdr:col>
      <xdr:colOff>4667998</xdr:colOff>
      <xdr:row>0</xdr:row>
      <xdr:rowOff>190499</xdr:rowOff>
    </xdr:from>
    <xdr:to>
      <xdr:col>3</xdr:col>
      <xdr:colOff>115236</xdr:colOff>
      <xdr:row>1</xdr:row>
      <xdr:rowOff>629208</xdr:rowOff>
    </xdr:to>
    <xdr:sp macro="" textlink="">
      <xdr:nvSpPr>
        <xdr:cNvPr id="10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909174" y="190499"/>
          <a:ext cx="1565650" cy="674033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05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РЕЧВ МОНІТОРИНГУ</a:t>
          </a:r>
        </a:p>
      </xdr:txBody>
    </xdr:sp>
    <xdr:clientData fPrintsWithSheet="0"/>
  </xdr:twoCellAnchor>
  <xdr:twoCellAnchor>
    <xdr:from>
      <xdr:col>1</xdr:col>
      <xdr:colOff>27268</xdr:colOff>
      <xdr:row>2</xdr:row>
      <xdr:rowOff>83297</xdr:rowOff>
    </xdr:from>
    <xdr:to>
      <xdr:col>4</xdr:col>
      <xdr:colOff>8030</xdr:colOff>
      <xdr:row>4</xdr:row>
      <xdr:rowOff>134471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72944" y="1013385"/>
          <a:ext cx="10357410" cy="364939"/>
        </a:xfrm>
        <a:prstGeom prst="wedgeRoundRectCallout">
          <a:avLst>
            <a:gd name="adj1" fmla="val 23543"/>
            <a:gd name="adj2" fmla="val 29057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/>
          <a:r>
            <a:rPr lang="uk-ua" sz="1200" b="1">
              <a:solidFill>
                <a:sysClr val="windowText" lastClr="000000"/>
              </a:solidFill>
            </a:rPr>
            <a:t>Робоча таблиця розраховується автоматично на основі</a:t>
          </a:r>
          <a:r>
            <a:rPr lang="uk-ua" sz="1200" b="1" baseline="0">
              <a:solidFill>
                <a:sysClr val="windowText" lastClr="000000"/>
              </a:solidFill>
            </a:rPr>
            <a:t>робочої таблиці з моніторингу в сфері РЕЧВ</a:t>
          </a:r>
          <a:endParaRPr lang="en-GB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1418476</xdr:colOff>
      <xdr:row>0</xdr:row>
      <xdr:rowOff>190500</xdr:rowOff>
    </xdr:from>
    <xdr:to>
      <xdr:col>3</xdr:col>
      <xdr:colOff>1181100</xdr:colOff>
      <xdr:row>1</xdr:row>
      <xdr:rowOff>583640</xdr:rowOff>
    </xdr:to>
    <xdr:sp macro="" textlink="">
      <xdr:nvSpPr>
        <xdr:cNvPr id="6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323851" y="190500"/>
          <a:ext cx="1591424" cy="612215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0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РЕЗЮМЕ</a:t>
          </a:r>
          <a:br>
            <a:rPr lang="en-GB" sz="10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uk-ua" sz="10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(РІВЕНЬ </a:t>
          </a:r>
          <a:r>
            <a:rPr lang="uk-ua" sz="10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КОМПАНІЇ)</a:t>
          </a:r>
          <a:endParaRPr lang="en-GB" sz="1000" b="1" u="non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3448050</xdr:colOff>
      <xdr:row>0</xdr:row>
      <xdr:rowOff>209550</xdr:rowOff>
    </xdr:from>
    <xdr:to>
      <xdr:col>1</xdr:col>
      <xdr:colOff>4733925</xdr:colOff>
      <xdr:row>1</xdr:row>
      <xdr:rowOff>600075</xdr:rowOff>
    </xdr:to>
    <xdr:sp macro="" textlink="">
      <xdr:nvSpPr>
        <xdr:cNvPr id="7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590925" y="209550"/>
          <a:ext cx="1285875" cy="609600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12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ІНСТРУКЦІЇ</a:t>
          </a:r>
        </a:p>
      </xdr:txBody>
    </xdr:sp>
    <xdr:clientData fPrintsWithSheet="0"/>
  </xdr:twoCellAnchor>
  <xdr:twoCellAnchor>
    <xdr:from>
      <xdr:col>2</xdr:col>
      <xdr:colOff>78628</xdr:colOff>
      <xdr:row>0</xdr:row>
      <xdr:rowOff>209550</xdr:rowOff>
    </xdr:from>
    <xdr:to>
      <xdr:col>2</xdr:col>
      <xdr:colOff>1320801</xdr:colOff>
      <xdr:row>1</xdr:row>
      <xdr:rowOff>590550</xdr:rowOff>
    </xdr:to>
    <xdr:sp macro="" textlink="">
      <xdr:nvSpPr>
        <xdr:cNvPr id="8" name="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984003" y="209550"/>
          <a:ext cx="1242173" cy="600075"/>
        </a:xfrm>
        <a:prstGeom prst="roundRect">
          <a:avLst/>
        </a:prstGeom>
        <a:solidFill>
          <a:srgbClr val="D92D20"/>
        </a:solidFill>
        <a:ln>
          <a:noFill/>
        </a:ln>
        <a:effectLst>
          <a:outerShdw blurRad="63500" dist="25400" dir="2700000" algn="tl" rotWithShape="0">
            <a:prstClr val="black">
              <a:alpha val="40000"/>
            </a:prstClr>
          </a:outerShdw>
          <a:softEdge rad="25400"/>
        </a:effectLst>
        <a:scene3d>
          <a:camera prst="orthographicFront"/>
          <a:lightRig rig="threePt" dir="t"/>
        </a:scene3d>
        <a:sp3d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-ua" sz="900" b="1" u="non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ПЕРЕЙТИ ДО РЕЧВ МОНІТОРИНГУ</a:t>
          </a:r>
        </a:p>
      </xdr:txBody>
    </xdr:sp>
    <xdr:clientData fPrintsWithSheet="0"/>
  </xdr:twoCellAnchor>
  <xdr:twoCellAnchor>
    <xdr:from>
      <xdr:col>0</xdr:col>
      <xdr:colOff>123825</xdr:colOff>
      <xdr:row>2</xdr:row>
      <xdr:rowOff>95251</xdr:rowOff>
    </xdr:from>
    <xdr:to>
      <xdr:col>3</xdr:col>
      <xdr:colOff>1323975</xdr:colOff>
      <xdr:row>4</xdr:row>
      <xdr:rowOff>92075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23825" y="1009651"/>
          <a:ext cx="7934325" cy="301624"/>
        </a:xfrm>
        <a:prstGeom prst="wedgeRoundRectCallout">
          <a:avLst>
            <a:gd name="adj1" fmla="val 23543"/>
            <a:gd name="adj2" fmla="val 29057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/>
          <a:r>
            <a:rPr lang="uk-ua" sz="1100" b="1">
              <a:solidFill>
                <a:sysClr val="windowText" lastClr="000000"/>
              </a:solidFill>
            </a:rPr>
            <a:t>Робоча таблиця розраховується автоматично на основі</a:t>
          </a:r>
          <a:r>
            <a:rPr lang="uk-ua" sz="1100" b="1" baseline="0">
              <a:solidFill>
                <a:sysClr val="windowText" lastClr="000000"/>
              </a:solidFill>
            </a:rPr>
            <a:t>робочої таблиці з моніторингу в сфері РЕЧВ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UNIDO Graphs">
      <a:dk1>
        <a:srgbClr val="000000"/>
      </a:dk1>
      <a:lt1>
        <a:sysClr val="window" lastClr="FFFFFF"/>
      </a:lt1>
      <a:dk2>
        <a:srgbClr val="005394"/>
      </a:dk2>
      <a:lt2>
        <a:srgbClr val="BBDDEA"/>
      </a:lt2>
      <a:accent1>
        <a:srgbClr val="336A24"/>
      </a:accent1>
      <a:accent2>
        <a:srgbClr val="C55B25"/>
      </a:accent2>
      <a:accent3>
        <a:srgbClr val="880E1B"/>
      </a:accent3>
      <a:accent4>
        <a:srgbClr val="4C1966"/>
      </a:accent4>
      <a:accent5>
        <a:srgbClr val="66B42D"/>
      </a:accent5>
      <a:accent6>
        <a:srgbClr val="0096D6"/>
      </a:accent6>
      <a:hlink>
        <a:srgbClr val="0000FF"/>
      </a:hlink>
      <a:folHlink>
        <a:srgbClr val="4C277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D32D20"/>
    <pageSetUpPr fitToPage="1"/>
  </sheetPr>
  <dimension ref="B1:DK129"/>
  <sheetViews>
    <sheetView showGridLines="0" showRowColHeaders="0" tabSelected="1" zoomScale="85" zoomScaleNormal="85" workbookViewId="0">
      <pane ySplit="2" topLeftCell="A90" activePane="bottomLeft" state="frozen"/>
      <selection pane="bottomLeft" activeCell="AW98" sqref="AW98"/>
    </sheetView>
  </sheetViews>
  <sheetFormatPr defaultColWidth="2.5703125" defaultRowHeight="15"/>
  <sheetData>
    <row r="1" spans="2:93" s="10" customFormat="1" ht="12.95" customHeight="1"/>
    <row r="2" spans="2:93" s="10" customFormat="1" ht="36" customHeight="1">
      <c r="B2" s="171" t="s">
        <v>0</v>
      </c>
      <c r="C2" s="172"/>
      <c r="D2" s="172"/>
      <c r="E2" s="172"/>
      <c r="F2" s="172"/>
    </row>
    <row r="3" spans="2:93" s="148" customFormat="1" ht="9.6" customHeight="1" thickBot="1">
      <c r="B3" s="147"/>
      <c r="C3" s="147"/>
      <c r="D3" s="147"/>
      <c r="E3" s="147"/>
      <c r="F3" s="147"/>
    </row>
    <row r="4" spans="2:93" s="11" customFormat="1" ht="18" customHeight="1">
      <c r="B4" s="238" t="s">
        <v>1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40"/>
    </row>
    <row r="5" spans="2:93" s="11" customFormat="1" ht="5.0999999999999996" customHeight="1">
      <c r="B5" s="173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74"/>
    </row>
    <row r="6" spans="2:93" s="11" customFormat="1" ht="33.6" customHeight="1" thickBot="1">
      <c r="B6" s="241" t="s">
        <v>2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3"/>
    </row>
    <row r="7" spans="2:93" s="11" customFormat="1" ht="15.75" thickBot="1">
      <c r="B7" s="151"/>
      <c r="C7" s="152"/>
    </row>
    <row r="8" spans="2:93" s="153" customFormat="1" ht="15.95" customHeight="1">
      <c r="B8" s="238" t="s">
        <v>3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40"/>
    </row>
    <row r="9" spans="2:93" s="153" customFormat="1" ht="5.0999999999999996" customHeight="1">
      <c r="B9" s="17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76"/>
    </row>
    <row r="10" spans="2:93" s="155" customFormat="1" ht="34.5" customHeight="1" thickBot="1">
      <c r="B10" s="241" t="s">
        <v>4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3"/>
    </row>
    <row r="11" spans="2:93" s="155" customFormat="1" ht="15.75" thickBot="1">
      <c r="B11" s="151"/>
      <c r="C11" s="156"/>
      <c r="D11" s="156"/>
      <c r="E11" s="156"/>
      <c r="F11" s="156"/>
      <c r="G11" s="156"/>
      <c r="H11" s="156"/>
      <c r="I11" s="156"/>
    </row>
    <row r="12" spans="2:93" s="155" customFormat="1" ht="18" customHeight="1">
      <c r="B12" s="238" t="s">
        <v>5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40"/>
    </row>
    <row r="13" spans="2:93" s="155" customFormat="1" ht="5.0999999999999996" customHeight="1">
      <c r="B13" s="173"/>
      <c r="C13" s="157"/>
      <c r="D13" s="157"/>
      <c r="E13" s="157"/>
      <c r="F13" s="157"/>
      <c r="G13" s="157"/>
      <c r="H13" s="157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77"/>
    </row>
    <row r="14" spans="2:93" s="155" customFormat="1" ht="14.45" customHeight="1">
      <c r="B14" s="247" t="s">
        <v>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8"/>
    </row>
    <row r="15" spans="2:93" s="155" customFormat="1">
      <c r="B15" s="247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8"/>
    </row>
    <row r="16" spans="2:93" s="155" customFormat="1">
      <c r="B16" s="247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8"/>
    </row>
    <row r="17" spans="2:115" s="155" customFormat="1">
      <c r="B17" s="247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8"/>
    </row>
    <row r="18" spans="2:115" s="155" customFormat="1" ht="14.45" customHeight="1">
      <c r="B18" s="247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8"/>
    </row>
    <row r="19" spans="2:115" s="155" customFormat="1">
      <c r="B19" s="173"/>
      <c r="C19" s="157"/>
      <c r="D19" s="157"/>
      <c r="E19" s="157"/>
      <c r="F19" s="157"/>
      <c r="G19" s="157"/>
      <c r="H19" s="157"/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77"/>
      <c r="CQ19" s="160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</row>
    <row r="20" spans="2:115" s="155" customFormat="1" ht="18.75">
      <c r="B20" s="173"/>
      <c r="C20" s="249" t="s">
        <v>31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158"/>
      <c r="P20" s="158"/>
      <c r="Q20" s="158"/>
      <c r="R20" s="244" t="s">
        <v>50</v>
      </c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158"/>
      <c r="BA20" s="158"/>
      <c r="BB20" s="158"/>
      <c r="BC20" s="250" t="s">
        <v>57</v>
      </c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177"/>
      <c r="CQ20" s="160"/>
    </row>
    <row r="21" spans="2:115" s="155" customFormat="1" ht="15.75" thickBot="1">
      <c r="B21" s="173"/>
      <c r="C21" s="157"/>
      <c r="D21" s="157"/>
      <c r="E21" s="157"/>
      <c r="F21" s="157"/>
      <c r="G21" s="157"/>
      <c r="H21" s="157"/>
      <c r="I21" s="157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77"/>
      <c r="CQ21" s="160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</row>
    <row r="22" spans="2:115" s="155" customFormat="1" ht="18.75">
      <c r="B22" s="173"/>
      <c r="C22" s="251" t="s">
        <v>32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3"/>
      <c r="O22" s="158"/>
      <c r="P22" s="158"/>
      <c r="Q22" s="158"/>
      <c r="R22" s="254" t="s">
        <v>51</v>
      </c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6"/>
      <c r="AZ22" s="158"/>
      <c r="BA22" s="158"/>
      <c r="BB22" s="158"/>
      <c r="CO22" s="177"/>
      <c r="CQ22" s="160"/>
    </row>
    <row r="23" spans="2:115" s="155" customFormat="1">
      <c r="B23" s="173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2"/>
      <c r="O23" s="158"/>
      <c r="P23" s="158"/>
      <c r="Q23" s="158"/>
      <c r="R23" s="257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9"/>
      <c r="AZ23" s="158"/>
      <c r="BA23" s="158"/>
      <c r="BB23" s="158"/>
      <c r="CO23" s="177"/>
      <c r="CQ23" s="160"/>
    </row>
    <row r="24" spans="2:115" s="155" customFormat="1" ht="14.45" customHeight="1">
      <c r="B24" s="173"/>
      <c r="C24" s="290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2"/>
      <c r="O24" s="158"/>
      <c r="P24" s="158"/>
      <c r="Q24" s="158"/>
      <c r="R24" s="257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9"/>
      <c r="AZ24" s="158"/>
      <c r="BA24" s="158"/>
      <c r="BB24" s="158"/>
      <c r="CO24" s="177"/>
      <c r="CQ24" s="160"/>
    </row>
    <row r="25" spans="2:115" s="155" customFormat="1">
      <c r="B25" s="173"/>
      <c r="C25" s="290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2"/>
      <c r="O25" s="158"/>
      <c r="P25" s="158"/>
      <c r="Q25" s="158"/>
      <c r="R25" s="257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9"/>
      <c r="AZ25" s="158"/>
      <c r="BA25" s="158"/>
      <c r="BB25" s="158"/>
      <c r="CO25" s="177"/>
      <c r="CQ25" s="160"/>
    </row>
    <row r="26" spans="2:115" s="155" customFormat="1" ht="14.45" customHeight="1">
      <c r="B26" s="173"/>
      <c r="C26" s="290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2"/>
      <c r="O26" s="158"/>
      <c r="P26" s="158"/>
      <c r="Q26" s="158"/>
      <c r="R26" s="257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9"/>
      <c r="AZ26" s="158"/>
      <c r="BA26" s="158"/>
      <c r="BB26" s="158"/>
      <c r="CO26" s="177"/>
      <c r="CQ26" s="160"/>
    </row>
    <row r="27" spans="2:115" s="155" customFormat="1" ht="15.75" thickBot="1">
      <c r="B27" s="173"/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2"/>
      <c r="O27" s="158"/>
      <c r="P27" s="158"/>
      <c r="Q27" s="158"/>
      <c r="R27" s="257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9"/>
      <c r="AZ27" s="158"/>
      <c r="BA27" s="158"/>
      <c r="BB27" s="158"/>
      <c r="CO27" s="177"/>
      <c r="CQ27" s="160"/>
    </row>
    <row r="28" spans="2:115" s="155" customFormat="1" ht="15" customHeight="1">
      <c r="B28" s="173"/>
      <c r="C28" s="290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2"/>
      <c r="O28" s="158"/>
      <c r="P28" s="158"/>
      <c r="Q28" s="158"/>
      <c r="R28" s="257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9"/>
      <c r="AZ28" s="158"/>
      <c r="BA28" s="158"/>
      <c r="BB28" s="158"/>
      <c r="BM28" s="272" t="s">
        <v>66</v>
      </c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4"/>
      <c r="CA28" s="272" t="s">
        <v>73</v>
      </c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4"/>
      <c r="CO28" s="177"/>
      <c r="CQ28" s="160"/>
    </row>
    <row r="29" spans="2:115" s="155" customFormat="1" ht="15.75" thickBot="1">
      <c r="B29" s="173"/>
      <c r="C29" s="290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2"/>
      <c r="O29" s="158"/>
      <c r="P29" s="158"/>
      <c r="Q29" s="158"/>
      <c r="R29" s="257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9"/>
      <c r="AZ29" s="158"/>
      <c r="BA29" s="158"/>
      <c r="BB29" s="158"/>
      <c r="BM29" s="278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80"/>
      <c r="CA29" s="278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80"/>
      <c r="CO29" s="177"/>
      <c r="CQ29" s="160"/>
    </row>
    <row r="30" spans="2:115" s="155" customFormat="1" ht="15" customHeight="1">
      <c r="B30" s="173"/>
      <c r="C30" s="290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2"/>
      <c r="O30" s="158"/>
      <c r="P30" s="158"/>
      <c r="Q30" s="158"/>
      <c r="R30" s="257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9"/>
      <c r="AZ30" s="158"/>
      <c r="BA30" s="158"/>
      <c r="BB30" s="158"/>
      <c r="BC30" s="263" t="s">
        <v>58</v>
      </c>
      <c r="BD30" s="264"/>
      <c r="BE30" s="264"/>
      <c r="BF30" s="264"/>
      <c r="BG30" s="264"/>
      <c r="BH30" s="264"/>
      <c r="BI30" s="264"/>
      <c r="BJ30" s="264"/>
      <c r="BK30" s="264"/>
      <c r="BL30" s="265"/>
      <c r="BM30" s="272" t="s">
        <v>67</v>
      </c>
      <c r="BN30" s="273"/>
      <c r="BO30" s="273"/>
      <c r="BP30" s="273"/>
      <c r="BQ30" s="273"/>
      <c r="BR30" s="273"/>
      <c r="BS30" s="274"/>
      <c r="BT30" s="272" t="s">
        <v>71</v>
      </c>
      <c r="BU30" s="273"/>
      <c r="BV30" s="273"/>
      <c r="BW30" s="273"/>
      <c r="BX30" s="273"/>
      <c r="BY30" s="273"/>
      <c r="BZ30" s="274"/>
      <c r="CA30" s="272" t="s">
        <v>67</v>
      </c>
      <c r="CB30" s="273"/>
      <c r="CC30" s="273"/>
      <c r="CD30" s="273"/>
      <c r="CE30" s="273"/>
      <c r="CF30" s="273"/>
      <c r="CG30" s="274"/>
      <c r="CH30" s="272" t="s">
        <v>71</v>
      </c>
      <c r="CI30" s="273"/>
      <c r="CJ30" s="273"/>
      <c r="CK30" s="273"/>
      <c r="CL30" s="273"/>
      <c r="CM30" s="273"/>
      <c r="CN30" s="274"/>
      <c r="CO30" s="177"/>
      <c r="CQ30" s="160"/>
    </row>
    <row r="31" spans="2:115" s="155" customFormat="1" ht="15" customHeight="1">
      <c r="B31" s="173"/>
      <c r="C31" s="29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2"/>
      <c r="O31" s="158"/>
      <c r="P31" s="158"/>
      <c r="Q31" s="158"/>
      <c r="R31" s="257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9"/>
      <c r="AZ31" s="158"/>
      <c r="BA31" s="158"/>
      <c r="BB31" s="158"/>
      <c r="BC31" s="266"/>
      <c r="BD31" s="267"/>
      <c r="BE31" s="267"/>
      <c r="BF31" s="267"/>
      <c r="BG31" s="267"/>
      <c r="BH31" s="267"/>
      <c r="BI31" s="267"/>
      <c r="BJ31" s="267"/>
      <c r="BK31" s="267"/>
      <c r="BL31" s="268"/>
      <c r="BM31" s="275"/>
      <c r="BN31" s="276"/>
      <c r="BO31" s="276"/>
      <c r="BP31" s="276"/>
      <c r="BQ31" s="276"/>
      <c r="BR31" s="276"/>
      <c r="BS31" s="277"/>
      <c r="BT31" s="275"/>
      <c r="BU31" s="276"/>
      <c r="BV31" s="276"/>
      <c r="BW31" s="276"/>
      <c r="BX31" s="276"/>
      <c r="BY31" s="276"/>
      <c r="BZ31" s="277"/>
      <c r="CA31" s="275"/>
      <c r="CB31" s="276"/>
      <c r="CC31" s="276"/>
      <c r="CD31" s="276"/>
      <c r="CE31" s="276"/>
      <c r="CF31" s="276"/>
      <c r="CG31" s="277"/>
      <c r="CH31" s="275"/>
      <c r="CI31" s="276"/>
      <c r="CJ31" s="276"/>
      <c r="CK31" s="276"/>
      <c r="CL31" s="276"/>
      <c r="CM31" s="276"/>
      <c r="CN31" s="277"/>
      <c r="CO31" s="177"/>
      <c r="CQ31" s="160"/>
    </row>
    <row r="32" spans="2:115" s="155" customFormat="1" ht="15.75" thickBot="1">
      <c r="B32" s="173"/>
      <c r="C32" s="290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2"/>
      <c r="O32" s="158"/>
      <c r="P32" s="158"/>
      <c r="Q32" s="158"/>
      <c r="R32" s="257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9"/>
      <c r="AZ32" s="158"/>
      <c r="BA32" s="158"/>
      <c r="BB32" s="158"/>
      <c r="BC32" s="269"/>
      <c r="BD32" s="270"/>
      <c r="BE32" s="270"/>
      <c r="BF32" s="270"/>
      <c r="BG32" s="270"/>
      <c r="BH32" s="270"/>
      <c r="BI32" s="270"/>
      <c r="BJ32" s="270"/>
      <c r="BK32" s="270"/>
      <c r="BL32" s="271"/>
      <c r="BM32" s="278"/>
      <c r="BN32" s="279"/>
      <c r="BO32" s="279"/>
      <c r="BP32" s="279"/>
      <c r="BQ32" s="279"/>
      <c r="BR32" s="279"/>
      <c r="BS32" s="280"/>
      <c r="BT32" s="278"/>
      <c r="BU32" s="279"/>
      <c r="BV32" s="279"/>
      <c r="BW32" s="279"/>
      <c r="BX32" s="279"/>
      <c r="BY32" s="279"/>
      <c r="BZ32" s="280"/>
      <c r="CA32" s="278"/>
      <c r="CB32" s="279"/>
      <c r="CC32" s="279"/>
      <c r="CD32" s="279"/>
      <c r="CE32" s="279"/>
      <c r="CF32" s="279"/>
      <c r="CG32" s="280"/>
      <c r="CH32" s="278"/>
      <c r="CI32" s="279"/>
      <c r="CJ32" s="279"/>
      <c r="CK32" s="279"/>
      <c r="CL32" s="279"/>
      <c r="CM32" s="279"/>
      <c r="CN32" s="280"/>
      <c r="CO32" s="177"/>
      <c r="CQ32" s="160"/>
    </row>
    <row r="33" spans="2:95" s="155" customFormat="1" ht="15" customHeight="1">
      <c r="B33" s="173"/>
      <c r="C33" s="290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2"/>
      <c r="O33" s="158"/>
      <c r="P33" s="158"/>
      <c r="Q33" s="158"/>
      <c r="R33" s="257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9"/>
      <c r="AZ33" s="158"/>
      <c r="BA33" s="158"/>
      <c r="BB33" s="158"/>
      <c r="BC33" s="296" t="s">
        <v>59</v>
      </c>
      <c r="BD33" s="297"/>
      <c r="BE33" s="297"/>
      <c r="BF33" s="297"/>
      <c r="BG33" s="297"/>
      <c r="BH33" s="297"/>
      <c r="BI33" s="297"/>
      <c r="BJ33" s="297"/>
      <c r="BK33" s="297"/>
      <c r="BL33" s="298"/>
      <c r="BM33" s="296" t="s">
        <v>68</v>
      </c>
      <c r="BN33" s="297"/>
      <c r="BO33" s="297"/>
      <c r="BP33" s="297"/>
      <c r="BQ33" s="297"/>
      <c r="BR33" s="297"/>
      <c r="BS33" s="298"/>
      <c r="BT33" s="296" t="s">
        <v>68</v>
      </c>
      <c r="BU33" s="297"/>
      <c r="BV33" s="297"/>
      <c r="BW33" s="297"/>
      <c r="BX33" s="297"/>
      <c r="BY33" s="297"/>
      <c r="BZ33" s="298"/>
      <c r="CA33" s="296" t="s">
        <v>72</v>
      </c>
      <c r="CB33" s="297"/>
      <c r="CC33" s="297"/>
      <c r="CD33" s="297"/>
      <c r="CE33" s="297"/>
      <c r="CF33" s="297"/>
      <c r="CG33" s="298"/>
      <c r="CH33" s="296" t="s">
        <v>72</v>
      </c>
      <c r="CI33" s="297"/>
      <c r="CJ33" s="297"/>
      <c r="CK33" s="297"/>
      <c r="CL33" s="297"/>
      <c r="CM33" s="297"/>
      <c r="CN33" s="298"/>
      <c r="CO33" s="177"/>
      <c r="CQ33" s="160"/>
    </row>
    <row r="34" spans="2:95" s="155" customFormat="1" ht="15.75" thickBot="1">
      <c r="B34" s="173"/>
      <c r="C34" s="290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2"/>
      <c r="O34" s="158"/>
      <c r="P34" s="158"/>
      <c r="Q34" s="158"/>
      <c r="R34" s="257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9"/>
      <c r="AZ34" s="158"/>
      <c r="BA34" s="158"/>
      <c r="BB34" s="158"/>
      <c r="BC34" s="299"/>
      <c r="BD34" s="300"/>
      <c r="BE34" s="300"/>
      <c r="BF34" s="300"/>
      <c r="BG34" s="300"/>
      <c r="BH34" s="300"/>
      <c r="BI34" s="300"/>
      <c r="BJ34" s="300"/>
      <c r="BK34" s="300"/>
      <c r="BL34" s="301"/>
      <c r="BM34" s="302"/>
      <c r="BN34" s="303"/>
      <c r="BO34" s="303"/>
      <c r="BP34" s="303"/>
      <c r="BQ34" s="303"/>
      <c r="BR34" s="303"/>
      <c r="BS34" s="304"/>
      <c r="BT34" s="302"/>
      <c r="BU34" s="303"/>
      <c r="BV34" s="303"/>
      <c r="BW34" s="303"/>
      <c r="BX34" s="303"/>
      <c r="BY34" s="303"/>
      <c r="BZ34" s="304"/>
      <c r="CA34" s="302"/>
      <c r="CB34" s="303"/>
      <c r="CC34" s="303"/>
      <c r="CD34" s="303"/>
      <c r="CE34" s="303"/>
      <c r="CF34" s="303"/>
      <c r="CG34" s="304"/>
      <c r="CH34" s="302"/>
      <c r="CI34" s="303"/>
      <c r="CJ34" s="303"/>
      <c r="CK34" s="303"/>
      <c r="CL34" s="303"/>
      <c r="CM34" s="303"/>
      <c r="CN34" s="304"/>
      <c r="CO34" s="177"/>
      <c r="CQ34" s="160"/>
    </row>
    <row r="35" spans="2:95" s="155" customFormat="1" ht="15" customHeight="1">
      <c r="B35" s="17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2"/>
      <c r="O35" s="158"/>
      <c r="P35" s="158"/>
      <c r="Q35" s="158"/>
      <c r="R35" s="257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9"/>
      <c r="AZ35" s="158"/>
      <c r="BA35" s="158"/>
      <c r="BB35" s="158"/>
      <c r="BC35" s="296" t="s">
        <v>60</v>
      </c>
      <c r="BD35" s="297"/>
      <c r="BE35" s="297"/>
      <c r="BF35" s="297"/>
      <c r="BG35" s="297"/>
      <c r="BH35" s="297"/>
      <c r="BI35" s="297"/>
      <c r="BJ35" s="297"/>
      <c r="BK35" s="297"/>
      <c r="BL35" s="298"/>
      <c r="BM35" s="296" t="s">
        <v>69</v>
      </c>
      <c r="BN35" s="297"/>
      <c r="BO35" s="297"/>
      <c r="BP35" s="297"/>
      <c r="BQ35" s="297"/>
      <c r="BR35" s="297"/>
      <c r="BS35" s="298"/>
      <c r="BT35" s="296" t="s">
        <v>72</v>
      </c>
      <c r="BU35" s="297"/>
      <c r="BV35" s="297"/>
      <c r="BW35" s="297"/>
      <c r="BX35" s="297"/>
      <c r="BY35" s="297"/>
      <c r="BZ35" s="298"/>
      <c r="CA35" s="296" t="s">
        <v>74</v>
      </c>
      <c r="CB35" s="297"/>
      <c r="CC35" s="297"/>
      <c r="CD35" s="297"/>
      <c r="CE35" s="297"/>
      <c r="CF35" s="297"/>
      <c r="CG35" s="298"/>
      <c r="CH35" s="296" t="s">
        <v>69</v>
      </c>
      <c r="CI35" s="297"/>
      <c r="CJ35" s="297"/>
      <c r="CK35" s="297"/>
      <c r="CL35" s="297"/>
      <c r="CM35" s="297"/>
      <c r="CN35" s="298"/>
      <c r="CO35" s="177"/>
      <c r="CQ35" s="160"/>
    </row>
    <row r="36" spans="2:95" s="155" customFormat="1" ht="15.75" thickBot="1">
      <c r="B36" s="173"/>
      <c r="C36" s="29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  <c r="O36" s="158"/>
      <c r="P36" s="158"/>
      <c r="Q36" s="158"/>
      <c r="R36" s="257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9"/>
      <c r="AZ36" s="158"/>
      <c r="BA36" s="158"/>
      <c r="BB36" s="158"/>
      <c r="BC36" s="299"/>
      <c r="BD36" s="300"/>
      <c r="BE36" s="300"/>
      <c r="BF36" s="300"/>
      <c r="BG36" s="300"/>
      <c r="BH36" s="300"/>
      <c r="BI36" s="300"/>
      <c r="BJ36" s="300"/>
      <c r="BK36" s="300"/>
      <c r="BL36" s="301"/>
      <c r="BM36" s="302"/>
      <c r="BN36" s="303"/>
      <c r="BO36" s="303"/>
      <c r="BP36" s="303"/>
      <c r="BQ36" s="303"/>
      <c r="BR36" s="303"/>
      <c r="BS36" s="304"/>
      <c r="BT36" s="302"/>
      <c r="BU36" s="303"/>
      <c r="BV36" s="303"/>
      <c r="BW36" s="303"/>
      <c r="BX36" s="303"/>
      <c r="BY36" s="303"/>
      <c r="BZ36" s="304"/>
      <c r="CA36" s="302"/>
      <c r="CB36" s="303"/>
      <c r="CC36" s="303"/>
      <c r="CD36" s="303"/>
      <c r="CE36" s="303"/>
      <c r="CF36" s="303"/>
      <c r="CG36" s="304"/>
      <c r="CH36" s="302"/>
      <c r="CI36" s="303"/>
      <c r="CJ36" s="303"/>
      <c r="CK36" s="303"/>
      <c r="CL36" s="303"/>
      <c r="CM36" s="303"/>
      <c r="CN36" s="304"/>
      <c r="CO36" s="177"/>
      <c r="CQ36" s="160"/>
    </row>
    <row r="37" spans="2:95" s="155" customFormat="1" ht="15" customHeight="1">
      <c r="B37" s="173"/>
      <c r="C37" s="290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2"/>
      <c r="O37" s="158"/>
      <c r="P37" s="158"/>
      <c r="Q37" s="158"/>
      <c r="R37" s="257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9"/>
      <c r="AZ37" s="158"/>
      <c r="BA37" s="158"/>
      <c r="BB37" s="158"/>
      <c r="BC37" s="306" t="s">
        <v>61</v>
      </c>
      <c r="BD37" s="307"/>
      <c r="BE37" s="307"/>
      <c r="BF37" s="307"/>
      <c r="BG37" s="307"/>
      <c r="BH37" s="307"/>
      <c r="BI37" s="307"/>
      <c r="BJ37" s="307"/>
      <c r="BK37" s="307"/>
      <c r="BL37" s="308"/>
      <c r="BM37" s="306" t="s">
        <v>70</v>
      </c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8"/>
      <c r="CO37" s="177"/>
      <c r="CQ37" s="160"/>
    </row>
    <row r="38" spans="2:95" s="155" customFormat="1">
      <c r="B38" s="173"/>
      <c r="C38" s="290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2"/>
      <c r="O38" s="158"/>
      <c r="P38" s="158"/>
      <c r="Q38" s="158"/>
      <c r="R38" s="257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9"/>
      <c r="AZ38" s="158"/>
      <c r="BA38" s="158"/>
      <c r="BB38" s="158"/>
      <c r="BC38" s="309"/>
      <c r="BD38" s="310"/>
      <c r="BE38" s="310"/>
      <c r="BF38" s="310"/>
      <c r="BG38" s="310"/>
      <c r="BH38" s="310"/>
      <c r="BI38" s="310"/>
      <c r="BJ38" s="310"/>
      <c r="BK38" s="310"/>
      <c r="BL38" s="311"/>
      <c r="BM38" s="309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1"/>
      <c r="CO38" s="177"/>
      <c r="CQ38" s="160"/>
    </row>
    <row r="39" spans="2:95" s="155" customFormat="1" ht="15.75" thickBot="1">
      <c r="B39" s="173"/>
      <c r="C39" s="290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2"/>
      <c r="O39" s="158"/>
      <c r="P39" s="158"/>
      <c r="Q39" s="158"/>
      <c r="R39" s="257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9"/>
      <c r="AZ39" s="158"/>
      <c r="BA39" s="158"/>
      <c r="BB39" s="158"/>
      <c r="BC39" s="312"/>
      <c r="BD39" s="313"/>
      <c r="BE39" s="313"/>
      <c r="BF39" s="313"/>
      <c r="BG39" s="313"/>
      <c r="BH39" s="313"/>
      <c r="BI39" s="313"/>
      <c r="BJ39" s="313"/>
      <c r="BK39" s="313"/>
      <c r="BL39" s="314"/>
      <c r="BM39" s="312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4"/>
      <c r="CO39" s="177"/>
      <c r="CQ39" s="160"/>
    </row>
    <row r="40" spans="2:95" s="155" customFormat="1">
      <c r="B40" s="173"/>
      <c r="C40" s="290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2"/>
      <c r="O40" s="158"/>
      <c r="P40" s="158"/>
      <c r="Q40" s="158"/>
      <c r="R40" s="257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9"/>
      <c r="AZ40" s="158"/>
      <c r="BA40" s="158"/>
      <c r="BB40" s="158"/>
      <c r="BC40" s="315" t="s">
        <v>62</v>
      </c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O40" s="177"/>
      <c r="CQ40" s="160"/>
    </row>
    <row r="41" spans="2:95" s="155" customFormat="1">
      <c r="B41" s="173"/>
      <c r="C41" s="290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2"/>
      <c r="O41" s="158"/>
      <c r="P41" s="158"/>
      <c r="Q41" s="158"/>
      <c r="R41" s="257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9"/>
      <c r="AZ41" s="158"/>
      <c r="BA41" s="158"/>
      <c r="BB41" s="158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O41" s="177"/>
      <c r="CQ41" s="160"/>
    </row>
    <row r="42" spans="2:95" s="155" customFormat="1" ht="15" customHeight="1">
      <c r="B42" s="173"/>
      <c r="C42" s="290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2"/>
      <c r="O42" s="158"/>
      <c r="P42" s="158"/>
      <c r="Q42" s="158"/>
      <c r="R42" s="257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9"/>
      <c r="AZ42" s="158"/>
      <c r="BA42" s="158"/>
      <c r="BB42" s="158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O42" s="177"/>
      <c r="CQ42" s="160"/>
    </row>
    <row r="43" spans="2:95" s="155" customFormat="1">
      <c r="B43" s="173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2"/>
      <c r="O43" s="158"/>
      <c r="P43" s="158"/>
      <c r="Q43" s="158"/>
      <c r="R43" s="257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9"/>
      <c r="AZ43" s="158"/>
      <c r="BA43" s="158"/>
      <c r="BB43" s="158"/>
      <c r="CO43" s="177"/>
      <c r="CQ43" s="160"/>
    </row>
    <row r="44" spans="2:95" s="155" customFormat="1">
      <c r="B44" s="173"/>
      <c r="C44" s="290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2"/>
      <c r="O44" s="158"/>
      <c r="P44" s="158"/>
      <c r="Q44" s="158"/>
      <c r="R44" s="257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9"/>
      <c r="AZ44" s="158"/>
      <c r="BA44" s="158"/>
      <c r="BB44" s="158"/>
      <c r="CO44" s="177"/>
      <c r="CQ44" s="160"/>
    </row>
    <row r="45" spans="2:95" s="155" customFormat="1">
      <c r="B45" s="173"/>
      <c r="C45" s="290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2"/>
      <c r="O45" s="158"/>
      <c r="P45" s="158"/>
      <c r="Q45" s="158"/>
      <c r="R45" s="257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9"/>
      <c r="AZ45" s="158"/>
      <c r="BA45" s="158"/>
      <c r="BB45" s="158"/>
      <c r="CO45" s="177"/>
      <c r="CQ45" s="160"/>
    </row>
    <row r="46" spans="2:95" s="155" customFormat="1">
      <c r="B46" s="173"/>
      <c r="C46" s="290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2"/>
      <c r="O46" s="158"/>
      <c r="P46" s="158"/>
      <c r="Q46" s="158"/>
      <c r="R46" s="257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9"/>
      <c r="AZ46" s="158"/>
      <c r="BA46" s="158"/>
      <c r="BB46" s="158"/>
      <c r="CO46" s="177"/>
      <c r="CQ46" s="160"/>
    </row>
    <row r="47" spans="2:95" s="155" customFormat="1">
      <c r="B47" s="173"/>
      <c r="C47" s="290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2"/>
      <c r="O47" s="158"/>
      <c r="P47" s="158"/>
      <c r="Q47" s="158"/>
      <c r="R47" s="257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9"/>
      <c r="AZ47" s="158"/>
      <c r="BA47" s="158"/>
      <c r="BB47" s="158"/>
      <c r="CO47" s="177"/>
      <c r="CQ47" s="160"/>
    </row>
    <row r="48" spans="2:95" s="155" customFormat="1">
      <c r="B48" s="173"/>
      <c r="C48" s="290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2"/>
      <c r="O48" s="158"/>
      <c r="P48" s="158"/>
      <c r="Q48" s="158"/>
      <c r="R48" s="257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9"/>
      <c r="AZ48" s="158"/>
      <c r="BA48" s="158"/>
      <c r="BB48" s="158"/>
      <c r="CO48" s="177"/>
      <c r="CQ48" s="160"/>
    </row>
    <row r="49" spans="2:95" s="155" customFormat="1" ht="15.75" thickBot="1">
      <c r="B49" s="179"/>
      <c r="C49" s="29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5"/>
      <c r="O49" s="158"/>
      <c r="P49" s="158"/>
      <c r="Q49" s="158"/>
      <c r="R49" s="260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2"/>
      <c r="AZ49" s="158"/>
      <c r="BA49" s="158"/>
      <c r="BB49" s="158"/>
      <c r="CO49" s="177"/>
      <c r="CQ49" s="161"/>
    </row>
    <row r="50" spans="2:95" s="155" customFormat="1" ht="14.45" customHeight="1" thickBot="1">
      <c r="B50" s="179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63"/>
      <c r="AO50" s="163"/>
      <c r="AP50" s="163"/>
      <c r="AQ50" s="163"/>
      <c r="AR50" s="163"/>
      <c r="AS50" s="163"/>
      <c r="AT50" s="163"/>
      <c r="AU50" s="158"/>
      <c r="AV50" s="158"/>
      <c r="AW50" s="158"/>
      <c r="AX50" s="158"/>
      <c r="AY50" s="158"/>
      <c r="AZ50" s="158"/>
      <c r="BA50" s="158"/>
      <c r="BB50" s="158"/>
      <c r="CO50" s="177"/>
      <c r="CQ50" s="161"/>
    </row>
    <row r="51" spans="2:95" s="155" customFormat="1" ht="18.600000000000001" customHeight="1">
      <c r="B51" s="180"/>
      <c r="C51" s="251" t="s">
        <v>33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158"/>
      <c r="P51" s="158"/>
      <c r="Q51" s="158"/>
      <c r="R51" s="254" t="s">
        <v>52</v>
      </c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6"/>
      <c r="AZ51" s="158"/>
      <c r="BA51" s="158"/>
      <c r="BB51" s="158"/>
      <c r="CO51" s="177"/>
      <c r="CQ51" s="164"/>
    </row>
    <row r="52" spans="2:95" s="155" customFormat="1" ht="14.45" customHeight="1">
      <c r="B52" s="180"/>
      <c r="C52" s="290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2"/>
      <c r="O52" s="158"/>
      <c r="P52" s="158"/>
      <c r="Q52" s="158"/>
      <c r="R52" s="257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9"/>
      <c r="AZ52" s="158"/>
      <c r="BA52" s="158"/>
      <c r="BB52" s="158"/>
      <c r="CO52" s="177"/>
      <c r="CQ52" s="164"/>
    </row>
    <row r="53" spans="2:95" s="155" customFormat="1" ht="14.45" customHeight="1">
      <c r="B53" s="180"/>
      <c r="C53" s="290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2"/>
      <c r="O53" s="158"/>
      <c r="P53" s="158"/>
      <c r="Q53" s="158"/>
      <c r="R53" s="257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9"/>
      <c r="AZ53" s="158"/>
      <c r="BA53" s="158"/>
      <c r="BB53" s="158"/>
      <c r="CO53" s="177"/>
      <c r="CQ53" s="164"/>
    </row>
    <row r="54" spans="2:95" s="155" customFormat="1" ht="14.45" customHeight="1">
      <c r="B54" s="180"/>
      <c r="C54" s="290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2"/>
      <c r="O54" s="158"/>
      <c r="P54" s="158"/>
      <c r="Q54" s="158"/>
      <c r="R54" s="257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9"/>
      <c r="AZ54" s="158"/>
      <c r="BA54" s="158"/>
      <c r="BB54" s="158"/>
      <c r="CO54" s="177"/>
      <c r="CQ54" s="164"/>
    </row>
    <row r="55" spans="2:95" s="155" customFormat="1" ht="14.45" customHeight="1">
      <c r="B55" s="180"/>
      <c r="C55" s="290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2"/>
      <c r="O55" s="158"/>
      <c r="P55" s="158"/>
      <c r="Q55" s="158"/>
      <c r="R55" s="257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9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63"/>
      <c r="CM55" s="158"/>
      <c r="CN55" s="158"/>
      <c r="CO55" s="177"/>
      <c r="CQ55" s="164"/>
    </row>
    <row r="56" spans="2:95" s="155" customFormat="1" ht="14.45" customHeight="1">
      <c r="B56" s="180"/>
      <c r="C56" s="290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2"/>
      <c r="O56" s="158"/>
      <c r="P56" s="158"/>
      <c r="Q56" s="158"/>
      <c r="R56" s="257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9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63"/>
      <c r="CM56" s="158"/>
      <c r="CN56" s="158"/>
      <c r="CO56" s="177"/>
      <c r="CQ56" s="164"/>
    </row>
    <row r="57" spans="2:95" s="155" customFormat="1" ht="14.45" customHeight="1">
      <c r="B57" s="180"/>
      <c r="C57" s="290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  <c r="O57" s="158"/>
      <c r="P57" s="158"/>
      <c r="Q57" s="158"/>
      <c r="R57" s="257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9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63"/>
      <c r="CM57" s="158"/>
      <c r="CN57" s="158"/>
      <c r="CO57" s="177"/>
      <c r="CQ57" s="164"/>
    </row>
    <row r="58" spans="2:95" s="155" customFormat="1" ht="14.45" customHeight="1">
      <c r="B58" s="180"/>
      <c r="C58" s="290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2"/>
      <c r="O58" s="158"/>
      <c r="P58" s="158"/>
      <c r="Q58" s="158"/>
      <c r="R58" s="257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9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63"/>
      <c r="CM58" s="158"/>
      <c r="CN58" s="158"/>
      <c r="CO58" s="177"/>
      <c r="CQ58" s="164"/>
    </row>
    <row r="59" spans="2:95" s="155" customFormat="1">
      <c r="B59" s="180"/>
      <c r="C59" s="290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2"/>
      <c r="O59" s="158"/>
      <c r="P59" s="158"/>
      <c r="Q59" s="158"/>
      <c r="R59" s="257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9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63"/>
      <c r="CM59" s="158"/>
      <c r="CN59" s="158"/>
      <c r="CO59" s="177"/>
      <c r="CQ59" s="164"/>
    </row>
    <row r="60" spans="2:95" s="155" customFormat="1" ht="15.75" thickBot="1">
      <c r="B60" s="180"/>
      <c r="C60" s="293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5"/>
      <c r="O60" s="158"/>
      <c r="P60" s="158"/>
      <c r="Q60" s="158"/>
      <c r="R60" s="260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2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63"/>
      <c r="CM60" s="158"/>
      <c r="CN60" s="158"/>
      <c r="CO60" s="177"/>
      <c r="CQ60" s="164"/>
    </row>
    <row r="61" spans="2:95" s="155" customFormat="1" ht="15.75" thickBot="1"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3"/>
      <c r="X61" s="183"/>
      <c r="Y61" s="183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5"/>
    </row>
    <row r="62" spans="2:95" s="155" customFormat="1" ht="15.75" thickBot="1">
      <c r="B62" s="165"/>
      <c r="C62" s="156"/>
      <c r="D62" s="156"/>
      <c r="E62" s="156"/>
      <c r="F62" s="156"/>
      <c r="G62" s="156"/>
      <c r="H62" s="156"/>
      <c r="I62" s="156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</row>
    <row r="63" spans="2:95" s="155" customFormat="1" ht="18" customHeight="1">
      <c r="B63" s="283" t="s">
        <v>7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5"/>
    </row>
    <row r="64" spans="2:95" s="155" customFormat="1" ht="5.0999999999999996" customHeight="1">
      <c r="B64" s="219"/>
      <c r="C64" s="157"/>
      <c r="D64" s="157"/>
      <c r="E64" s="157"/>
      <c r="F64" s="157"/>
      <c r="G64" s="157"/>
      <c r="H64" s="157"/>
      <c r="I64" s="157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220"/>
    </row>
    <row r="65" spans="2:93" s="155" customFormat="1" ht="15.75">
      <c r="B65" s="221"/>
      <c r="C65" s="157"/>
      <c r="D65" s="157"/>
      <c r="E65" s="158"/>
      <c r="F65" s="166"/>
      <c r="G65" s="166"/>
      <c r="H65" s="166"/>
      <c r="I65" s="166"/>
      <c r="J65" s="166"/>
      <c r="K65" s="158"/>
      <c r="L65" s="158"/>
      <c r="M65" s="189" t="s">
        <v>48</v>
      </c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 t="s">
        <v>55</v>
      </c>
      <c r="AT65" s="189"/>
      <c r="AU65" s="189"/>
      <c r="AV65" s="189"/>
      <c r="AW65" s="189"/>
      <c r="AX65" s="189"/>
      <c r="AY65" s="189"/>
      <c r="AZ65" s="189"/>
      <c r="BA65" s="189"/>
      <c r="BB65" s="158"/>
      <c r="BC65" s="158"/>
      <c r="BD65" s="158"/>
      <c r="BE65" s="158"/>
      <c r="BF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222"/>
    </row>
    <row r="66" spans="2:93" s="155" customFormat="1" ht="5.0999999999999996" customHeight="1">
      <c r="B66" s="219"/>
      <c r="C66" s="157"/>
      <c r="D66" s="157"/>
      <c r="E66" s="15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220"/>
    </row>
    <row r="67" spans="2:93" s="155" customFormat="1" ht="14.45" customHeight="1">
      <c r="B67" s="219"/>
      <c r="C67" s="157"/>
      <c r="D67" s="157"/>
      <c r="E67" s="158"/>
      <c r="F67" s="158"/>
      <c r="G67" s="158"/>
      <c r="H67" s="158"/>
      <c r="I67" s="158"/>
      <c r="J67" s="158"/>
      <c r="K67" s="158"/>
      <c r="L67" s="158"/>
      <c r="M67" s="245" t="s">
        <v>49</v>
      </c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88"/>
      <c r="AQ67" s="288"/>
      <c r="AR67" s="288"/>
      <c r="AS67" s="245" t="s">
        <v>56</v>
      </c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23"/>
    </row>
    <row r="68" spans="2:93" s="155" customFormat="1">
      <c r="B68" s="219"/>
      <c r="C68" s="157"/>
      <c r="D68" s="157"/>
      <c r="E68" s="158"/>
      <c r="F68" s="158"/>
      <c r="G68" s="158"/>
      <c r="H68" s="158"/>
      <c r="I68" s="158"/>
      <c r="J68" s="158"/>
      <c r="K68" s="158"/>
      <c r="L68" s="158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88"/>
      <c r="AQ68" s="288"/>
      <c r="AR68" s="288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23"/>
    </row>
    <row r="69" spans="2:93" s="155" customFormat="1">
      <c r="B69" s="219"/>
      <c r="C69" s="157"/>
      <c r="D69" s="157"/>
      <c r="E69" s="158"/>
      <c r="F69" s="158"/>
      <c r="G69" s="158"/>
      <c r="H69" s="158"/>
      <c r="I69" s="158"/>
      <c r="J69" s="158"/>
      <c r="K69" s="158"/>
      <c r="L69" s="158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88"/>
      <c r="AQ69" s="288"/>
      <c r="AR69" s="288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23"/>
    </row>
    <row r="70" spans="2:93" s="155" customFormat="1">
      <c r="B70" s="219"/>
      <c r="C70" s="157"/>
      <c r="D70" s="157"/>
      <c r="E70" s="158"/>
      <c r="F70" s="158"/>
      <c r="G70" s="158"/>
      <c r="H70" s="158"/>
      <c r="I70" s="158"/>
      <c r="J70" s="158"/>
      <c r="K70" s="158"/>
      <c r="L70" s="158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88"/>
      <c r="AQ70" s="288"/>
      <c r="AR70" s="288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23"/>
    </row>
    <row r="71" spans="2:93" s="155" customFormat="1">
      <c r="B71" s="219"/>
      <c r="C71" s="157"/>
      <c r="D71" s="157"/>
      <c r="E71" s="158"/>
      <c r="F71" s="158"/>
      <c r="G71" s="158"/>
      <c r="H71" s="158"/>
      <c r="I71" s="158"/>
      <c r="J71" s="158"/>
      <c r="K71" s="158"/>
      <c r="L71" s="158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88"/>
      <c r="AQ71" s="288"/>
      <c r="AR71" s="288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23"/>
    </row>
    <row r="72" spans="2:93" s="155" customFormat="1">
      <c r="B72" s="219"/>
      <c r="C72" s="157"/>
      <c r="D72" s="157"/>
      <c r="E72" s="158"/>
      <c r="F72" s="158"/>
      <c r="G72" s="158"/>
      <c r="H72" s="158"/>
      <c r="I72" s="158"/>
      <c r="J72" s="158"/>
      <c r="K72" s="158"/>
      <c r="L72" s="158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88"/>
      <c r="AQ72" s="288"/>
      <c r="AR72" s="288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23"/>
    </row>
    <row r="73" spans="2:93" s="155" customFormat="1">
      <c r="B73" s="219"/>
      <c r="C73" s="157"/>
      <c r="D73" s="157"/>
      <c r="E73" s="158"/>
      <c r="F73" s="158"/>
      <c r="G73" s="158"/>
      <c r="H73" s="158"/>
      <c r="I73" s="158"/>
      <c r="J73" s="158"/>
      <c r="K73" s="158"/>
      <c r="L73" s="158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88"/>
      <c r="AQ73" s="288"/>
      <c r="AR73" s="288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23"/>
    </row>
    <row r="74" spans="2:93" s="155" customFormat="1">
      <c r="B74" s="219"/>
      <c r="C74" s="157"/>
      <c r="D74" s="157"/>
      <c r="E74" s="158"/>
      <c r="F74" s="158"/>
      <c r="G74" s="158"/>
      <c r="H74" s="158"/>
      <c r="I74" s="158"/>
      <c r="J74" s="158"/>
      <c r="K74" s="158"/>
      <c r="L74" s="158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88"/>
      <c r="AQ74" s="288"/>
      <c r="AR74" s="288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23"/>
    </row>
    <row r="75" spans="2:93" s="155" customFormat="1">
      <c r="B75" s="219"/>
      <c r="C75" s="157"/>
      <c r="D75" s="157"/>
      <c r="E75" s="158"/>
      <c r="F75" s="158"/>
      <c r="G75" s="158"/>
      <c r="H75" s="158"/>
      <c r="I75" s="158"/>
      <c r="J75" s="158"/>
      <c r="K75" s="158"/>
      <c r="L75" s="158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88"/>
      <c r="AQ75" s="288"/>
      <c r="AR75" s="288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23"/>
    </row>
    <row r="76" spans="2:93" s="155" customFormat="1" ht="15.75" thickBot="1">
      <c r="B76" s="224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89"/>
      <c r="AQ76" s="289"/>
      <c r="AR76" s="289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27"/>
    </row>
    <row r="77" spans="2:93" s="155" customFormat="1" ht="15.75" thickBot="1">
      <c r="B77" s="165"/>
      <c r="C77" s="156"/>
      <c r="D77" s="156"/>
      <c r="E77" s="156"/>
      <c r="F77" s="156"/>
      <c r="G77" s="156"/>
      <c r="H77" s="156"/>
      <c r="I77" s="156"/>
    </row>
    <row r="78" spans="2:93" s="155" customFormat="1" ht="18" customHeight="1">
      <c r="B78" s="238" t="s">
        <v>8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40"/>
    </row>
    <row r="79" spans="2:93" s="155" customFormat="1" ht="5.0999999999999996" customHeight="1">
      <c r="B79" s="178"/>
      <c r="C79" s="157"/>
      <c r="D79" s="157"/>
      <c r="E79" s="157"/>
      <c r="F79" s="157"/>
      <c r="G79" s="157"/>
      <c r="H79" s="157"/>
      <c r="I79" s="157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77"/>
    </row>
    <row r="80" spans="2:93" s="155" customFormat="1" ht="14.45" customHeight="1">
      <c r="B80" s="286" t="s">
        <v>9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158"/>
      <c r="AA80" s="158"/>
      <c r="AB80" s="287" t="s">
        <v>53</v>
      </c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189"/>
      <c r="BG80" s="189"/>
      <c r="BH80" s="287" t="s">
        <v>63</v>
      </c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28"/>
    </row>
    <row r="81" spans="2:93" s="155" customFormat="1" ht="15" customHeight="1">
      <c r="B81" s="281" t="s">
        <v>10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158"/>
      <c r="AA81" s="158"/>
      <c r="AB81" s="305" t="s">
        <v>54</v>
      </c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168"/>
      <c r="BG81" s="168"/>
      <c r="BH81" s="282" t="s">
        <v>64</v>
      </c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29"/>
    </row>
    <row r="82" spans="2:93" s="155" customFormat="1">
      <c r="B82" s="281" t="s">
        <v>11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158"/>
      <c r="AA82" s="158"/>
      <c r="AB82" s="16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D82" s="168"/>
      <c r="BE82" s="168"/>
      <c r="BF82" s="168"/>
      <c r="BG82" s="168"/>
      <c r="BH82" s="282" t="s">
        <v>65</v>
      </c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29"/>
    </row>
    <row r="83" spans="2:93" s="155" customFormat="1">
      <c r="B83" s="178"/>
      <c r="C83" s="159"/>
      <c r="D83" s="157"/>
      <c r="E83" s="157"/>
      <c r="F83" s="157"/>
      <c r="G83" s="157"/>
      <c r="H83" s="157"/>
      <c r="I83" s="157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77"/>
    </row>
    <row r="84" spans="2:93" s="155" customFormat="1">
      <c r="B84" s="178"/>
      <c r="C84" s="159"/>
      <c r="D84" s="157"/>
      <c r="E84" s="157"/>
      <c r="F84" s="157"/>
      <c r="G84" s="157"/>
      <c r="H84" s="157"/>
      <c r="I84" s="157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77"/>
    </row>
    <row r="85" spans="2:93" s="155" customFormat="1">
      <c r="B85" s="178"/>
      <c r="C85" s="159"/>
      <c r="D85" s="157"/>
      <c r="E85" s="157"/>
      <c r="F85" s="157"/>
      <c r="G85" s="157"/>
      <c r="H85" s="157"/>
      <c r="I85" s="157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77"/>
    </row>
    <row r="86" spans="2:93" s="155" customFormat="1">
      <c r="B86" s="178"/>
      <c r="C86" s="159"/>
      <c r="D86" s="157"/>
      <c r="E86" s="157"/>
      <c r="F86" s="157"/>
      <c r="G86" s="157"/>
      <c r="H86" s="157"/>
      <c r="I86" s="157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77"/>
    </row>
    <row r="87" spans="2:93" s="155" customFormat="1">
      <c r="B87" s="178"/>
      <c r="C87" s="159"/>
      <c r="D87" s="157"/>
      <c r="E87" s="157"/>
      <c r="F87" s="157"/>
      <c r="G87" s="157"/>
      <c r="H87" s="157"/>
      <c r="I87" s="157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77"/>
    </row>
    <row r="88" spans="2:93" s="155" customFormat="1">
      <c r="B88" s="178"/>
      <c r="C88" s="159"/>
      <c r="D88" s="157"/>
      <c r="E88" s="157"/>
      <c r="F88" s="157"/>
      <c r="G88" s="157"/>
      <c r="H88" s="157"/>
      <c r="I88" s="157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77"/>
    </row>
    <row r="89" spans="2:93" s="155" customFormat="1">
      <c r="B89" s="178"/>
      <c r="C89" s="159"/>
      <c r="D89" s="157"/>
      <c r="E89" s="157"/>
      <c r="F89" s="157"/>
      <c r="G89" s="157"/>
      <c r="H89" s="157"/>
      <c r="I89" s="157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77"/>
    </row>
    <row r="90" spans="2:93" s="155" customFormat="1">
      <c r="B90" s="178"/>
      <c r="C90" s="159"/>
      <c r="D90" s="157"/>
      <c r="E90" s="157"/>
      <c r="F90" s="157"/>
      <c r="G90" s="157"/>
      <c r="H90" s="157"/>
      <c r="I90" s="157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77"/>
    </row>
    <row r="91" spans="2:93" s="155" customFormat="1" ht="15.75" thickBot="1">
      <c r="B91" s="186"/>
      <c r="C91" s="188"/>
      <c r="D91" s="187"/>
      <c r="E91" s="187"/>
      <c r="F91" s="187"/>
      <c r="G91" s="187"/>
      <c r="H91" s="187"/>
      <c r="I91" s="187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5"/>
    </row>
    <row r="92" spans="2:93" s="155" customFormat="1" ht="15.75" thickBot="1">
      <c r="B92" s="165"/>
      <c r="C92" s="165"/>
      <c r="D92" s="156"/>
      <c r="E92" s="156"/>
      <c r="F92" s="156"/>
      <c r="G92" s="156"/>
      <c r="H92" s="156"/>
      <c r="I92" s="156"/>
    </row>
    <row r="93" spans="2:93" s="155" customFormat="1" ht="18" customHeight="1">
      <c r="B93" s="238" t="s">
        <v>12</v>
      </c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40"/>
    </row>
    <row r="94" spans="2:93" s="155" customFormat="1" ht="5.0999999999999996" customHeight="1">
      <c r="B94" s="178"/>
      <c r="C94" s="193"/>
      <c r="D94" s="193"/>
      <c r="E94" s="193"/>
      <c r="F94" s="193"/>
      <c r="G94" s="193"/>
      <c r="H94" s="193"/>
      <c r="I94" s="193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77"/>
    </row>
    <row r="95" spans="2:93" s="155" customFormat="1">
      <c r="B95" s="195" t="s">
        <v>13</v>
      </c>
      <c r="C95" s="193"/>
      <c r="D95" s="193"/>
      <c r="E95" s="193"/>
      <c r="F95" s="193"/>
      <c r="G95" s="193" t="s">
        <v>34</v>
      </c>
      <c r="H95" s="193"/>
      <c r="I95" s="193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 t="s">
        <v>170</v>
      </c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 t="s">
        <v>174</v>
      </c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77"/>
    </row>
    <row r="96" spans="2:93" s="155" customFormat="1" ht="18">
      <c r="B96" s="196" t="s">
        <v>14</v>
      </c>
      <c r="C96" s="194"/>
      <c r="D96" s="193"/>
      <c r="E96" s="193"/>
      <c r="F96" s="193"/>
      <c r="G96" s="197" t="s">
        <v>35</v>
      </c>
      <c r="H96" s="193"/>
      <c r="I96" s="193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 t="s">
        <v>171</v>
      </c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 t="s">
        <v>175</v>
      </c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77"/>
    </row>
    <row r="97" spans="2:93" s="155" customFormat="1" ht="18">
      <c r="B97" s="196" t="s">
        <v>15</v>
      </c>
      <c r="C97" s="194"/>
      <c r="D97" s="193"/>
      <c r="E97" s="193"/>
      <c r="F97" s="193"/>
      <c r="G97" s="197" t="s">
        <v>36</v>
      </c>
      <c r="H97" s="193"/>
      <c r="I97" s="193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 t="s">
        <v>172</v>
      </c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 t="s">
        <v>176</v>
      </c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77"/>
    </row>
    <row r="98" spans="2:93" s="155" customFormat="1">
      <c r="B98" s="198" t="s">
        <v>16</v>
      </c>
      <c r="C98" s="194"/>
      <c r="D98" s="193"/>
      <c r="E98" s="193"/>
      <c r="F98" s="193"/>
      <c r="G98" s="169" t="s">
        <v>37</v>
      </c>
      <c r="H98" s="193"/>
      <c r="I98" s="193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 t="s">
        <v>173</v>
      </c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 t="s">
        <v>177</v>
      </c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77"/>
    </row>
    <row r="99" spans="2:93" s="155" customFormat="1">
      <c r="B99" s="198" t="s">
        <v>17</v>
      </c>
      <c r="C99" s="194"/>
      <c r="D99" s="193"/>
      <c r="E99" s="193"/>
      <c r="F99" s="193"/>
      <c r="G99" s="169" t="s">
        <v>38</v>
      </c>
      <c r="H99" s="193"/>
      <c r="I99" s="193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77"/>
    </row>
    <row r="100" spans="2:93" s="155" customFormat="1" ht="17.25">
      <c r="B100" s="198" t="s">
        <v>18</v>
      </c>
      <c r="C100" s="194"/>
      <c r="D100" s="193"/>
      <c r="E100" s="193"/>
      <c r="F100" s="193"/>
      <c r="G100" s="169" t="s">
        <v>39</v>
      </c>
      <c r="H100" s="193"/>
      <c r="I100" s="193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77"/>
    </row>
    <row r="101" spans="2:93" s="155" customFormat="1">
      <c r="B101" s="198" t="s">
        <v>19</v>
      </c>
      <c r="C101" s="194"/>
      <c r="D101" s="193"/>
      <c r="E101" s="193"/>
      <c r="F101" s="193"/>
      <c r="G101" s="169" t="s">
        <v>40</v>
      </c>
      <c r="H101" s="193"/>
      <c r="I101" s="193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77"/>
    </row>
    <row r="102" spans="2:93" s="155" customFormat="1">
      <c r="B102" s="198" t="s">
        <v>20</v>
      </c>
      <c r="C102" s="194"/>
      <c r="D102" s="193"/>
      <c r="E102" s="193"/>
      <c r="F102" s="193"/>
      <c r="G102" s="194" t="s">
        <v>41</v>
      </c>
      <c r="H102" s="193"/>
      <c r="I102" s="193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77"/>
    </row>
    <row r="103" spans="2:93" s="155" customFormat="1">
      <c r="B103" s="198" t="s">
        <v>21</v>
      </c>
      <c r="C103" s="194"/>
      <c r="D103" s="193"/>
      <c r="E103" s="193"/>
      <c r="F103" s="193"/>
      <c r="G103" s="169" t="s">
        <v>42</v>
      </c>
      <c r="H103" s="193"/>
      <c r="I103" s="193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77"/>
    </row>
    <row r="104" spans="2:93" s="155" customFormat="1">
      <c r="B104" s="198" t="s">
        <v>22</v>
      </c>
      <c r="C104" s="194"/>
      <c r="D104" s="193"/>
      <c r="E104" s="193"/>
      <c r="F104" s="193"/>
      <c r="G104" s="169" t="s">
        <v>43</v>
      </c>
      <c r="H104" s="193"/>
      <c r="I104" s="193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77"/>
    </row>
    <row r="105" spans="2:93" s="155" customFormat="1">
      <c r="B105" s="198" t="s">
        <v>23</v>
      </c>
      <c r="C105" s="194"/>
      <c r="D105" s="193"/>
      <c r="E105" s="193"/>
      <c r="F105" s="193"/>
      <c r="G105" s="169" t="s">
        <v>44</v>
      </c>
      <c r="H105" s="193"/>
      <c r="I105" s="193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77"/>
    </row>
    <row r="106" spans="2:93" s="155" customFormat="1">
      <c r="B106" s="198" t="s">
        <v>24</v>
      </c>
      <c r="C106" s="194"/>
      <c r="D106" s="193"/>
      <c r="E106" s="193"/>
      <c r="F106" s="193"/>
      <c r="G106" s="169" t="s">
        <v>45</v>
      </c>
      <c r="H106" s="193"/>
      <c r="I106" s="193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77"/>
    </row>
    <row r="107" spans="2:93" s="155" customFormat="1">
      <c r="B107" s="198" t="s">
        <v>25</v>
      </c>
      <c r="C107" s="194"/>
      <c r="D107" s="193"/>
      <c r="E107" s="193"/>
      <c r="F107" s="193"/>
      <c r="G107" s="169" t="s">
        <v>46</v>
      </c>
      <c r="H107" s="193"/>
      <c r="I107" s="193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77"/>
    </row>
    <row r="108" spans="2:93" s="155" customFormat="1">
      <c r="B108" s="198" t="s">
        <v>26</v>
      </c>
      <c r="C108" s="194"/>
      <c r="D108" s="193"/>
      <c r="E108" s="193"/>
      <c r="F108" s="193"/>
      <c r="G108" s="169" t="s">
        <v>47</v>
      </c>
      <c r="H108" s="193"/>
      <c r="I108" s="193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77"/>
    </row>
    <row r="109" spans="2:93" s="155" customFormat="1" ht="5.0999999999999996" customHeight="1" thickBot="1">
      <c r="B109" s="199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5"/>
    </row>
    <row r="110" spans="2:93" s="155" customFormat="1" ht="15.75" thickBot="1">
      <c r="B110" s="201"/>
      <c r="C110" s="202"/>
      <c r="D110" s="202"/>
      <c r="E110" s="202"/>
      <c r="F110" s="202"/>
      <c r="G110" s="202"/>
      <c r="H110" s="202"/>
      <c r="I110" s="202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</row>
    <row r="111" spans="2:93" s="155" customFormat="1" ht="18">
      <c r="B111" s="238" t="s">
        <v>27</v>
      </c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40"/>
    </row>
    <row r="112" spans="2:93" s="155" customFormat="1" ht="5.0999999999999996" customHeight="1">
      <c r="B112" s="179"/>
      <c r="C112" s="157"/>
      <c r="D112" s="157"/>
      <c r="E112" s="157"/>
      <c r="F112" s="157"/>
      <c r="G112" s="157"/>
      <c r="H112" s="157"/>
      <c r="I112" s="157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77"/>
    </row>
    <row r="113" spans="2:93" s="155" customFormat="1">
      <c r="B113" s="179" t="s">
        <v>28</v>
      </c>
      <c r="C113" s="157"/>
      <c r="D113" s="157"/>
      <c r="E113" s="157"/>
      <c r="F113" s="157"/>
      <c r="G113" s="157"/>
      <c r="H113" s="157"/>
      <c r="I113" s="157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77"/>
    </row>
    <row r="114" spans="2:93" s="155" customFormat="1" ht="5.0999999999999996" customHeight="1" thickBot="1">
      <c r="B114" s="241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5"/>
    </row>
    <row r="115" spans="2:93" s="155" customFormat="1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</row>
    <row r="116" spans="2:93" ht="21.75" customHeight="1">
      <c r="B116" s="52" t="s">
        <v>29</v>
      </c>
      <c r="C116" s="52"/>
      <c r="D116" s="52"/>
      <c r="E116" s="52"/>
      <c r="F116" s="52"/>
      <c r="G116" s="52"/>
      <c r="H116" s="52"/>
      <c r="I116" s="52"/>
    </row>
    <row r="117" spans="2:93" ht="5.0999999999999996" customHeight="1">
      <c r="B117" s="52"/>
      <c r="C117" s="52"/>
      <c r="D117" s="52"/>
      <c r="E117" s="52"/>
      <c r="F117" s="52"/>
      <c r="G117" s="52"/>
      <c r="H117" s="52"/>
      <c r="I117" s="52"/>
    </row>
    <row r="118" spans="2:93" ht="18.75">
      <c r="B118" s="52" t="s">
        <v>30</v>
      </c>
      <c r="C118" s="52"/>
      <c r="D118" s="52"/>
      <c r="E118" s="52"/>
      <c r="F118" s="52"/>
      <c r="G118" s="52"/>
      <c r="H118" s="52"/>
      <c r="I118" s="52"/>
    </row>
    <row r="119" spans="2:93" ht="8.25" customHeight="1">
      <c r="B119" s="52"/>
      <c r="C119" s="52"/>
      <c r="D119" s="52"/>
      <c r="E119" s="52"/>
      <c r="F119" s="52"/>
      <c r="G119" s="52"/>
      <c r="H119" s="52"/>
      <c r="I119" s="52"/>
    </row>
    <row r="120" spans="2:93">
      <c r="B120" s="52"/>
      <c r="C120" s="52"/>
      <c r="D120" s="52"/>
      <c r="E120" s="52"/>
      <c r="F120" s="52"/>
      <c r="G120" s="52"/>
      <c r="H120" s="52"/>
      <c r="I120" s="52"/>
    </row>
    <row r="121" spans="2:93">
      <c r="B121" s="52"/>
      <c r="C121" s="52"/>
      <c r="D121" s="52"/>
      <c r="E121" s="52"/>
      <c r="F121" s="52"/>
      <c r="G121" s="52"/>
      <c r="H121" s="52"/>
      <c r="I121" s="52"/>
    </row>
    <row r="122" spans="2:93">
      <c r="B122" s="52"/>
      <c r="C122" s="52"/>
      <c r="D122" s="52"/>
      <c r="E122" s="52"/>
      <c r="F122" s="52"/>
      <c r="G122" s="52"/>
      <c r="H122" s="52"/>
      <c r="I122" s="52"/>
    </row>
    <row r="123" spans="2:93">
      <c r="B123" s="52"/>
      <c r="C123" s="52"/>
      <c r="D123" s="52"/>
      <c r="E123" s="52"/>
      <c r="F123" s="52"/>
      <c r="G123" s="52"/>
      <c r="H123" s="52"/>
      <c r="I123" s="52"/>
    </row>
    <row r="124" spans="2:93">
      <c r="B124" s="52"/>
      <c r="C124" s="52"/>
      <c r="D124" s="52"/>
      <c r="E124" s="52"/>
      <c r="F124" s="52"/>
      <c r="G124" s="52"/>
      <c r="H124" s="52"/>
      <c r="I124" s="52"/>
    </row>
    <row r="125" spans="2:93">
      <c r="B125" s="52"/>
      <c r="C125" s="52"/>
      <c r="D125" s="52"/>
      <c r="E125" s="52"/>
      <c r="F125" s="52"/>
      <c r="G125" s="52"/>
      <c r="H125" s="52"/>
      <c r="I125" s="52"/>
    </row>
    <row r="126" spans="2:93">
      <c r="B126" s="52"/>
      <c r="C126" s="52"/>
      <c r="D126" s="52"/>
      <c r="E126" s="52"/>
      <c r="F126" s="52"/>
      <c r="G126" s="52"/>
      <c r="H126" s="52"/>
      <c r="I126" s="52"/>
    </row>
    <row r="127" spans="2:93">
      <c r="B127" s="52"/>
      <c r="C127" s="52"/>
      <c r="D127" s="52"/>
      <c r="E127" s="52"/>
      <c r="F127" s="52"/>
      <c r="G127" s="52"/>
      <c r="H127" s="52"/>
      <c r="I127" s="52"/>
    </row>
    <row r="128" spans="2:93">
      <c r="B128" s="52"/>
      <c r="C128" s="52"/>
      <c r="D128" s="52"/>
      <c r="E128" s="52"/>
      <c r="F128" s="52"/>
      <c r="G128" s="52"/>
      <c r="H128" s="52"/>
      <c r="I128" s="52"/>
    </row>
    <row r="129" spans="3:9">
      <c r="C129" s="52"/>
      <c r="D129" s="52"/>
      <c r="E129" s="52"/>
      <c r="F129" s="52"/>
      <c r="G129" s="52"/>
      <c r="H129" s="52"/>
      <c r="I129" s="52"/>
    </row>
  </sheetData>
  <mergeCells count="51">
    <mergeCell ref="BT35:BZ36"/>
    <mergeCell ref="BM28:BZ29"/>
    <mergeCell ref="BH82:CN82"/>
    <mergeCell ref="AB80:BE80"/>
    <mergeCell ref="AB81:BE81"/>
    <mergeCell ref="BC37:BL39"/>
    <mergeCell ref="BM37:CN39"/>
    <mergeCell ref="BC40:CM42"/>
    <mergeCell ref="BH80:CN80"/>
    <mergeCell ref="BH81:CN81"/>
    <mergeCell ref="C51:N51"/>
    <mergeCell ref="R51:AY60"/>
    <mergeCell ref="C52:N60"/>
    <mergeCell ref="CH30:CN32"/>
    <mergeCell ref="C23:N49"/>
    <mergeCell ref="BC33:BL34"/>
    <mergeCell ref="CA33:CG34"/>
    <mergeCell ref="CH33:CN34"/>
    <mergeCell ref="BC35:BL36"/>
    <mergeCell ref="CA35:CG36"/>
    <mergeCell ref="CH35:CN36"/>
    <mergeCell ref="BM30:BS32"/>
    <mergeCell ref="BT30:BZ32"/>
    <mergeCell ref="BM33:BS34"/>
    <mergeCell ref="BT33:BZ34"/>
    <mergeCell ref="BM35:BS36"/>
    <mergeCell ref="B114:O114"/>
    <mergeCell ref="B82:Y82"/>
    <mergeCell ref="B63:CO63"/>
    <mergeCell ref="B93:CO93"/>
    <mergeCell ref="B111:CO111"/>
    <mergeCell ref="B78:CO78"/>
    <mergeCell ref="B80:Y80"/>
    <mergeCell ref="B81:Y81"/>
    <mergeCell ref="AP67:AR76"/>
    <mergeCell ref="B4:CO4"/>
    <mergeCell ref="B6:CO6"/>
    <mergeCell ref="B8:CO8"/>
    <mergeCell ref="R20:AY20"/>
    <mergeCell ref="M67:AO76"/>
    <mergeCell ref="AS67:CN76"/>
    <mergeCell ref="B10:CO10"/>
    <mergeCell ref="B12:CO12"/>
    <mergeCell ref="B14:CO18"/>
    <mergeCell ref="C20:N20"/>
    <mergeCell ref="BC20:CN20"/>
    <mergeCell ref="C22:N22"/>
    <mergeCell ref="R22:AY49"/>
    <mergeCell ref="BC30:BL32"/>
    <mergeCell ref="CA30:CG32"/>
    <mergeCell ref="CA28:CN29"/>
  </mergeCells>
  <phoneticPr fontId="13" type="noConversion"/>
  <pageMargins left="0.39370078740157483" right="0.39370078740157483" top="0.39370078740157483" bottom="0.39370078740157483" header="0.23622047244094491" footer="0.23622047244094491"/>
  <pageSetup paperSize="9" scale="39" orientation="portrait" r:id="rId1"/>
  <headerFooter>
    <oddFooter>&amp;CPage &amp;P of &amp;N</oddFooter>
  </headerFooter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184"/>
  <sheetViews>
    <sheetView showGridLines="0" showRowColHeaders="0" zoomScale="85" zoomScaleNormal="85" zoomScaleSheetLayoutView="40" workbookViewId="0">
      <pane xSplit="4" ySplit="10" topLeftCell="E11" activePane="bottomRight" state="frozen"/>
      <selection pane="topRight" activeCell="E1" sqref="E1"/>
      <selection pane="bottomLeft" activeCell="A7" sqref="A7"/>
      <selection pane="bottomRight" activeCell="J20" sqref="J20"/>
    </sheetView>
  </sheetViews>
  <sheetFormatPr defaultColWidth="8.5703125" defaultRowHeight="11.25"/>
  <cols>
    <col min="1" max="1" width="32.140625" style="1" customWidth="1"/>
    <col min="2" max="2" width="14.28515625" style="54" customWidth="1"/>
    <col min="3" max="3" width="28.85546875" style="2" customWidth="1"/>
    <col min="4" max="4" width="47.5703125" style="9" customWidth="1"/>
    <col min="5" max="5" width="20.5703125" style="1" customWidth="1"/>
    <col min="6" max="6" width="14.7109375" style="2" customWidth="1"/>
    <col min="7" max="7" width="16.7109375" style="1" customWidth="1"/>
    <col min="8" max="8" width="14.140625" style="50" customWidth="1"/>
    <col min="9" max="9" width="20.42578125" style="50" customWidth="1"/>
    <col min="10" max="10" width="14.28515625" style="58" customWidth="1"/>
    <col min="11" max="11" width="20.5703125" style="1" customWidth="1"/>
    <col min="12" max="12" width="13.42578125" style="1" customWidth="1"/>
    <col min="13" max="13" width="14.5703125" style="3" customWidth="1"/>
    <col min="14" max="14" width="12.85546875" style="1" customWidth="1"/>
    <col min="15" max="15" width="18.140625" style="50" customWidth="1"/>
    <col min="16" max="16" width="21" style="50" customWidth="1"/>
    <col min="17" max="17" width="15.7109375" style="1" customWidth="1"/>
    <col min="18" max="18" width="14.7109375" style="1" customWidth="1"/>
    <col min="19" max="19" width="19" style="1" customWidth="1"/>
    <col min="20" max="20" width="14.5703125" style="1" customWidth="1"/>
    <col min="21" max="21" width="14.42578125" style="1" customWidth="1"/>
    <col min="22" max="22" width="15.7109375" style="1" customWidth="1"/>
    <col min="23" max="23" width="16.85546875" style="1" customWidth="1"/>
    <col min="24" max="24" width="34.85546875" style="9" customWidth="1"/>
    <col min="25" max="25" width="44.85546875" style="9" customWidth="1"/>
    <col min="26" max="26" width="2.85546875" style="1" customWidth="1"/>
    <col min="27" max="16384" width="8.5703125" style="1"/>
  </cols>
  <sheetData>
    <row r="1" spans="1:50" s="10" customFormat="1" ht="21.95" customHeight="1">
      <c r="A1" s="231" t="s">
        <v>75</v>
      </c>
      <c r="B1" s="69"/>
      <c r="H1" s="42"/>
      <c r="I1" s="42"/>
      <c r="J1" s="55"/>
      <c r="O1" s="42"/>
      <c r="P1" s="42"/>
    </row>
    <row r="2" spans="1:50" s="208" customFormat="1" ht="51.95" customHeight="1">
      <c r="A2" s="321" t="s">
        <v>76</v>
      </c>
      <c r="B2" s="321"/>
      <c r="C2" s="321"/>
      <c r="D2" s="321"/>
      <c r="E2" s="209"/>
      <c r="F2" s="209"/>
      <c r="G2" s="209"/>
      <c r="H2" s="210"/>
      <c r="I2" s="211"/>
      <c r="J2" s="212"/>
      <c r="O2" s="211"/>
      <c r="P2" s="211"/>
    </row>
    <row r="3" spans="1:50" s="14" customFormat="1" ht="4.5" customHeight="1" thickBot="1">
      <c r="B3" s="44"/>
      <c r="C3" s="15"/>
      <c r="D3" s="16"/>
      <c r="F3" s="15"/>
      <c r="H3" s="48"/>
      <c r="I3" s="48"/>
      <c r="J3" s="56"/>
      <c r="M3" s="17"/>
      <c r="O3" s="48"/>
      <c r="P3" s="48"/>
      <c r="X3" s="16"/>
      <c r="Y3" s="16"/>
    </row>
    <row r="4" spans="1:50" s="213" customFormat="1" ht="15" customHeight="1">
      <c r="A4" s="13" t="s">
        <v>77</v>
      </c>
      <c r="B4" s="59"/>
      <c r="C4" s="13" t="s">
        <v>86</v>
      </c>
      <c r="D4" s="61"/>
      <c r="H4" s="214"/>
      <c r="I4" s="214"/>
      <c r="J4" s="331" t="s">
        <v>109</v>
      </c>
      <c r="K4" s="332"/>
      <c r="L4" s="332"/>
      <c r="M4" s="332"/>
      <c r="N4" s="333"/>
      <c r="O4" s="214"/>
      <c r="P4" s="214"/>
    </row>
    <row r="5" spans="1:50" s="213" customFormat="1" ht="17.25" customHeight="1">
      <c r="A5" s="13" t="s">
        <v>78</v>
      </c>
      <c r="B5" s="60"/>
      <c r="C5" s="13" t="s">
        <v>87</v>
      </c>
      <c r="D5" s="62"/>
      <c r="H5" s="214"/>
      <c r="I5" s="214"/>
      <c r="J5" s="334" t="s">
        <v>110</v>
      </c>
      <c r="K5" s="335"/>
      <c r="L5" s="338" t="s">
        <v>115</v>
      </c>
      <c r="M5" s="338"/>
      <c r="N5" s="339"/>
      <c r="O5" s="214"/>
      <c r="P5" s="214"/>
      <c r="R5" s="343" t="s">
        <v>124</v>
      </c>
      <c r="S5" s="344"/>
    </row>
    <row r="6" spans="1:50" s="14" customFormat="1" ht="25.5" customHeight="1">
      <c r="A6" s="215"/>
      <c r="B6" s="216"/>
      <c r="C6" s="217"/>
      <c r="D6" s="217"/>
      <c r="E6" s="217"/>
      <c r="F6" s="217"/>
      <c r="G6" s="217"/>
      <c r="H6" s="218"/>
      <c r="I6" s="218"/>
      <c r="J6" s="336"/>
      <c r="K6" s="337"/>
      <c r="L6" s="340"/>
      <c r="M6" s="340"/>
      <c r="N6" s="341"/>
      <c r="O6" s="218"/>
      <c r="P6" s="49"/>
      <c r="Q6" s="19"/>
      <c r="R6" s="345"/>
      <c r="S6" s="346"/>
      <c r="U6" s="19"/>
      <c r="V6" s="19"/>
      <c r="W6" s="19"/>
      <c r="X6" s="20"/>
      <c r="Y6" s="20"/>
    </row>
    <row r="7" spans="1:50" s="14" customFormat="1" ht="5.25" customHeight="1">
      <c r="A7" s="215"/>
      <c r="B7" s="216"/>
      <c r="C7" s="217"/>
      <c r="D7" s="217"/>
      <c r="E7" s="217"/>
      <c r="F7" s="217"/>
      <c r="G7" s="217"/>
      <c r="H7" s="218"/>
      <c r="I7" s="218"/>
      <c r="J7" s="230"/>
      <c r="K7" s="230"/>
      <c r="L7" s="217"/>
      <c r="M7" s="217"/>
      <c r="N7" s="217"/>
      <c r="O7" s="218"/>
      <c r="P7" s="49"/>
      <c r="Q7" s="19"/>
      <c r="R7" s="19"/>
      <c r="S7" s="19"/>
      <c r="T7" s="19"/>
      <c r="U7" s="19"/>
      <c r="V7" s="19"/>
      <c r="W7" s="19"/>
      <c r="X7" s="20"/>
      <c r="Y7" s="20"/>
    </row>
    <row r="8" spans="1:50" s="21" customFormat="1" ht="31.5" customHeight="1">
      <c r="A8" s="326" t="s">
        <v>79</v>
      </c>
      <c r="B8" s="326"/>
      <c r="C8" s="326"/>
      <c r="D8" s="326"/>
      <c r="E8" s="327"/>
      <c r="F8" s="327"/>
      <c r="G8" s="327"/>
      <c r="H8" s="324" t="s">
        <v>106</v>
      </c>
      <c r="I8" s="324"/>
      <c r="J8" s="324"/>
      <c r="K8" s="320" t="s">
        <v>112</v>
      </c>
      <c r="L8" s="320"/>
      <c r="M8" s="320"/>
      <c r="N8" s="320"/>
      <c r="O8" s="329" t="s">
        <v>118</v>
      </c>
      <c r="P8" s="329"/>
      <c r="Q8" s="330" t="s">
        <v>122</v>
      </c>
      <c r="R8" s="330"/>
      <c r="S8" s="330"/>
      <c r="T8" s="330"/>
      <c r="U8" s="342" t="s">
        <v>128</v>
      </c>
      <c r="V8" s="342"/>
      <c r="W8" s="342"/>
      <c r="X8" s="328" t="s">
        <v>132</v>
      </c>
      <c r="Y8" s="328"/>
    </row>
    <row r="9" spans="1:50" s="21" customFormat="1" ht="42" customHeight="1">
      <c r="A9" s="322" t="s">
        <v>80</v>
      </c>
      <c r="B9" s="325" t="s">
        <v>83</v>
      </c>
      <c r="C9" s="325" t="s">
        <v>88</v>
      </c>
      <c r="D9" s="322" t="s">
        <v>91</v>
      </c>
      <c r="E9" s="322" t="s">
        <v>96</v>
      </c>
      <c r="F9" s="325" t="s">
        <v>102</v>
      </c>
      <c r="G9" s="322" t="s">
        <v>168</v>
      </c>
      <c r="H9" s="322" t="s">
        <v>107</v>
      </c>
      <c r="I9" s="318" t="s">
        <v>108</v>
      </c>
      <c r="J9" s="323" t="s">
        <v>111</v>
      </c>
      <c r="K9" s="322" t="s">
        <v>113</v>
      </c>
      <c r="L9" s="322" t="s">
        <v>116</v>
      </c>
      <c r="M9" s="322" t="s">
        <v>117</v>
      </c>
      <c r="N9" s="322" t="s">
        <v>111</v>
      </c>
      <c r="O9" s="322" t="s">
        <v>119</v>
      </c>
      <c r="P9" s="322" t="s">
        <v>120</v>
      </c>
      <c r="Q9" s="322" t="s">
        <v>123</v>
      </c>
      <c r="R9" s="322" t="s">
        <v>125</v>
      </c>
      <c r="S9" s="322" t="s">
        <v>126</v>
      </c>
      <c r="T9" s="322" t="s">
        <v>127</v>
      </c>
      <c r="U9" s="322" t="s">
        <v>129</v>
      </c>
      <c r="V9" s="322" t="s">
        <v>130</v>
      </c>
      <c r="W9" s="322" t="s">
        <v>131</v>
      </c>
      <c r="X9" s="322" t="s">
        <v>133</v>
      </c>
      <c r="Y9" s="322" t="s">
        <v>135</v>
      </c>
    </row>
    <row r="10" spans="1:50" s="21" customFormat="1" ht="16.5" customHeight="1" thickBot="1">
      <c r="A10" s="322"/>
      <c r="B10" s="325"/>
      <c r="C10" s="325"/>
      <c r="D10" s="322"/>
      <c r="E10" s="322"/>
      <c r="F10" s="325"/>
      <c r="G10" s="322"/>
      <c r="H10" s="322"/>
      <c r="I10" s="319"/>
      <c r="J10" s="323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50" s="27" customFormat="1" ht="39.950000000000003" customHeight="1">
      <c r="A11" s="70" t="s">
        <v>81</v>
      </c>
      <c r="B11" s="71" t="s">
        <v>84</v>
      </c>
      <c r="C11" s="72" t="s">
        <v>89</v>
      </c>
      <c r="D11" s="72" t="s">
        <v>92</v>
      </c>
      <c r="E11" s="63" t="s">
        <v>97</v>
      </c>
      <c r="F11" s="73">
        <v>42644</v>
      </c>
      <c r="G11" s="64" t="s">
        <v>104</v>
      </c>
      <c r="H11" s="74">
        <v>6.6</v>
      </c>
      <c r="I11" s="75">
        <v>0.5</v>
      </c>
      <c r="J11" s="76">
        <f>IF(H11*I11=0,"Formula",H11*I11)</f>
        <v>3.3</v>
      </c>
      <c r="K11" s="65" t="s">
        <v>101</v>
      </c>
      <c r="L11" s="75"/>
      <c r="M11" s="77" t="str">
        <f>IFERROR(CHOOSE(MATCH(K11,{"Coal","Diesel","Fuel oil","Kerosene","LPG","Natural gas","Wood deforested","Wood reforested","Other"},0),96.3,74.1,77.4,71.5,63.1,56.1,109.6,0,"Add details in last column"),"Formula")</f>
        <v>Formula</v>
      </c>
      <c r="N11" s="78" t="str">
        <f>IFERROR(L11*M11/1000,"Formula")</f>
        <v>Formula</v>
      </c>
      <c r="O11" s="79"/>
      <c r="P11" s="80"/>
      <c r="Q11" s="81"/>
      <c r="R11" s="82"/>
      <c r="S11" s="83"/>
      <c r="T11" s="84"/>
      <c r="U11" s="85">
        <v>2400</v>
      </c>
      <c r="V11" s="86">
        <v>700</v>
      </c>
      <c r="W11" s="78">
        <f>IFERROR(U11/V11,"Formula")</f>
        <v>3.4285714285714284</v>
      </c>
      <c r="X11" s="81"/>
      <c r="Y11" s="87" t="s">
        <v>136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s="28" customFormat="1" ht="39.950000000000003" customHeight="1">
      <c r="A12" s="70"/>
      <c r="B12" s="71"/>
      <c r="C12" s="72"/>
      <c r="D12" s="236" t="s">
        <v>169</v>
      </c>
      <c r="E12" s="63" t="s">
        <v>98</v>
      </c>
      <c r="F12" s="73">
        <v>43070</v>
      </c>
      <c r="G12" s="64" t="s">
        <v>105</v>
      </c>
      <c r="H12" s="74"/>
      <c r="I12" s="75"/>
      <c r="J12" s="76" t="str">
        <f t="shared" ref="J12:J27" si="0">IF(H12*I12=0,"Formula",H12*I12)</f>
        <v>Formula</v>
      </c>
      <c r="K12" s="65" t="s">
        <v>114</v>
      </c>
      <c r="L12" s="75">
        <v>1860</v>
      </c>
      <c r="M12" s="77" t="str">
        <f>IFERROR(CHOOSE(MATCH(K12,{"Coal","Diesel","Fuel oil","Kerosene","LPG","Natural gas","Wood deforested","Wood reforested","Other"},0),96.3,74.1,77.4,71.5,63.1,56.1,109.6,0,"Add details in last column"),"Formula")</f>
        <v>Formula</v>
      </c>
      <c r="N12" s="78" t="str">
        <f t="shared" ref="N12:N27" si="1">IFERROR(L12*M12/1000,"Formula")</f>
        <v>Formula</v>
      </c>
      <c r="O12" s="79"/>
      <c r="P12" s="80"/>
      <c r="Q12" s="81" t="s">
        <v>114</v>
      </c>
      <c r="R12" s="82">
        <v>60</v>
      </c>
      <c r="S12" s="83"/>
      <c r="T12" s="84"/>
      <c r="U12" s="85">
        <v>24000</v>
      </c>
      <c r="V12" s="86">
        <v>4000</v>
      </c>
      <c r="W12" s="78">
        <f t="shared" ref="W12:W27" si="2">IFERROR(U12/V12,"Formula")</f>
        <v>6</v>
      </c>
      <c r="X12" s="81"/>
      <c r="Y12" s="87" t="s">
        <v>137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 s="28" customFormat="1" ht="39.950000000000003" customHeight="1">
      <c r="A13" s="70"/>
      <c r="B13" s="71"/>
      <c r="C13" s="72"/>
      <c r="D13" s="72" t="s">
        <v>93</v>
      </c>
      <c r="E13" s="63" t="s">
        <v>99</v>
      </c>
      <c r="F13" s="73" t="s">
        <v>103</v>
      </c>
      <c r="G13" s="64" t="s">
        <v>105</v>
      </c>
      <c r="H13" s="74"/>
      <c r="I13" s="75"/>
      <c r="J13" s="76" t="str">
        <f t="shared" si="0"/>
        <v>Formula</v>
      </c>
      <c r="K13" s="65" t="s">
        <v>101</v>
      </c>
      <c r="L13" s="75"/>
      <c r="M13" s="77" t="str">
        <f>IFERROR(CHOOSE(MATCH(K13,{"Coal","Diesel","Fuel oil","Kerosene","LPG","Natural gas","Wood deforested","Wood reforested","Other"},0),96.3,74.1,77.4,71.5,63.1,56.1,109.6,0,"Add details in last column"),"Formula")</f>
        <v>Formula</v>
      </c>
      <c r="N13" s="78" t="str">
        <f t="shared" si="1"/>
        <v>Formula</v>
      </c>
      <c r="O13" s="79"/>
      <c r="P13" s="80"/>
      <c r="Q13" s="81"/>
      <c r="R13" s="82"/>
      <c r="S13" s="83"/>
      <c r="T13" s="84"/>
      <c r="U13" s="85">
        <v>15000</v>
      </c>
      <c r="V13" s="86"/>
      <c r="W13" s="78" t="str">
        <f t="shared" si="2"/>
        <v>Formula</v>
      </c>
      <c r="X13" s="81" t="s">
        <v>134</v>
      </c>
      <c r="Y13" s="87" t="s">
        <v>138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s="28" customFormat="1" ht="39.950000000000003" customHeight="1">
      <c r="A14" s="70" t="s">
        <v>82</v>
      </c>
      <c r="B14" s="71" t="s">
        <v>85</v>
      </c>
      <c r="C14" s="72" t="s">
        <v>90</v>
      </c>
      <c r="D14" s="72" t="s">
        <v>94</v>
      </c>
      <c r="E14" s="63" t="s">
        <v>99</v>
      </c>
      <c r="F14" s="73" t="s">
        <v>103</v>
      </c>
      <c r="G14" s="64" t="s">
        <v>104</v>
      </c>
      <c r="H14" s="74"/>
      <c r="I14" s="75"/>
      <c r="J14" s="76" t="str">
        <f t="shared" si="0"/>
        <v>Formula</v>
      </c>
      <c r="K14" s="65" t="s">
        <v>101</v>
      </c>
      <c r="L14" s="75"/>
      <c r="M14" s="77" t="str">
        <f>IFERROR(CHOOSE(MATCH(K14,{"Coal","Diesel","Fuel oil","Kerosene","LPG","Natural gas","Wood deforested","Wood reforested","Other"},0),96.3,74.1,77.4,71.5,63.1,56.1,109.6,0,"Add details in last column"),"Formula")</f>
        <v>Formula</v>
      </c>
      <c r="N14" s="78" t="str">
        <f t="shared" si="1"/>
        <v>Formula</v>
      </c>
      <c r="O14" s="79">
        <v>1500</v>
      </c>
      <c r="P14" s="80" t="s">
        <v>121</v>
      </c>
      <c r="Q14" s="81"/>
      <c r="R14" s="82"/>
      <c r="S14" s="83"/>
      <c r="T14" s="84"/>
      <c r="U14" s="85">
        <v>28000</v>
      </c>
      <c r="V14" s="86">
        <v>7000</v>
      </c>
      <c r="W14" s="78">
        <f t="shared" si="2"/>
        <v>4</v>
      </c>
      <c r="X14" s="81"/>
      <c r="Y14" s="87" t="s">
        <v>139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28" customFormat="1" ht="39.950000000000003" customHeight="1" thickBot="1">
      <c r="A15" s="88"/>
      <c r="B15" s="89"/>
      <c r="C15" s="90"/>
      <c r="D15" s="90" t="s">
        <v>95</v>
      </c>
      <c r="E15" s="66" t="s">
        <v>100</v>
      </c>
      <c r="F15" s="91">
        <v>42887</v>
      </c>
      <c r="G15" s="67" t="s">
        <v>105</v>
      </c>
      <c r="H15" s="92">
        <v>1.2</v>
      </c>
      <c r="I15" s="93">
        <v>0.5</v>
      </c>
      <c r="J15" s="94">
        <f t="shared" si="0"/>
        <v>0.6</v>
      </c>
      <c r="K15" s="68" t="s">
        <v>101</v>
      </c>
      <c r="L15" s="93"/>
      <c r="M15" s="95" t="str">
        <f>IFERROR(CHOOSE(MATCH(K15,{"Coal","Diesel","Fuel oil","Kerosene","LPG","Natural gas","Wood deforested","Wood reforested","Other"},0),96.3,74.1,77.4,71.5,63.1,56.1,109.6,0,"Add details in last column"),"Formula")</f>
        <v>Formula</v>
      </c>
      <c r="N15" s="96" t="str">
        <f t="shared" si="1"/>
        <v>Formula</v>
      </c>
      <c r="O15" s="97"/>
      <c r="P15" s="98"/>
      <c r="Q15" s="99"/>
      <c r="R15" s="100"/>
      <c r="S15" s="101"/>
      <c r="T15" s="102"/>
      <c r="U15" s="103">
        <v>50</v>
      </c>
      <c r="V15" s="104">
        <v>100</v>
      </c>
      <c r="W15" s="96">
        <f t="shared" si="2"/>
        <v>0.5</v>
      </c>
      <c r="X15" s="99"/>
      <c r="Y15" s="10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s="25" customFormat="1" ht="39.950000000000003" customHeight="1">
      <c r="A16" s="106"/>
      <c r="B16" s="107"/>
      <c r="C16" s="108"/>
      <c r="D16" s="108"/>
      <c r="E16" s="109" t="s">
        <v>101</v>
      </c>
      <c r="F16" s="110"/>
      <c r="G16" s="111" t="s">
        <v>101</v>
      </c>
      <c r="H16" s="112"/>
      <c r="I16" s="113"/>
      <c r="J16" s="114" t="str">
        <f t="shared" ref="J16:J20" si="3">IF(H16*I16=0,"Formula",H16*I16)</f>
        <v>Formula</v>
      </c>
      <c r="K16" s="115" t="s">
        <v>101</v>
      </c>
      <c r="L16" s="113"/>
      <c r="M16" s="136" t="str">
        <f>IFERROR(CHOOSE(MATCH(K16,{"Вугілля","Дизель","Мазут","Гас","СНГ","Природний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6" s="116" t="str">
        <f t="shared" ref="N16:N20" si="4">IFERROR(L16*M16/1000,"Formula")</f>
        <v>Formula</v>
      </c>
      <c r="O16" s="117"/>
      <c r="P16" s="118"/>
      <c r="Q16" s="119"/>
      <c r="R16" s="120"/>
      <c r="S16" s="121"/>
      <c r="T16" s="122"/>
      <c r="U16" s="123"/>
      <c r="V16" s="124"/>
      <c r="W16" s="116" t="str">
        <f t="shared" ref="W16:W20" si="5">IFERROR(U16/V16,"Formula")</f>
        <v>Formula</v>
      </c>
      <c r="X16" s="119"/>
      <c r="Y16" s="125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s="25" customFormat="1" ht="39.950000000000003" customHeight="1">
      <c r="A17" s="106"/>
      <c r="B17" s="127"/>
      <c r="C17" s="128"/>
      <c r="D17" s="128"/>
      <c r="E17" s="129" t="s">
        <v>101</v>
      </c>
      <c r="F17" s="130"/>
      <c r="G17" s="131" t="s">
        <v>101</v>
      </c>
      <c r="H17" s="132"/>
      <c r="I17" s="133"/>
      <c r="J17" s="134" t="str">
        <f t="shared" si="3"/>
        <v>Formula</v>
      </c>
      <c r="K17" s="135" t="s">
        <v>101</v>
      </c>
      <c r="L17" s="133"/>
      <c r="M17" s="136" t="str">
        <f>IFERROR(CHOOSE(MATCH(K17,{"Вугілля","Дизель","Мазут","Гас","СНГ","Природний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7" s="137" t="str">
        <f t="shared" si="4"/>
        <v>Formula</v>
      </c>
      <c r="O17" s="138"/>
      <c r="P17" s="139"/>
      <c r="Q17" s="140"/>
      <c r="R17" s="141"/>
      <c r="S17" s="142"/>
      <c r="T17" s="143"/>
      <c r="U17" s="144"/>
      <c r="V17" s="145"/>
      <c r="W17" s="137" t="str">
        <f t="shared" si="5"/>
        <v>Formula</v>
      </c>
      <c r="X17" s="140"/>
      <c r="Y17" s="14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s="25" customFormat="1" ht="39.950000000000003" customHeight="1">
      <c r="A18" s="126"/>
      <c r="B18" s="127"/>
      <c r="C18" s="128"/>
      <c r="D18" s="128"/>
      <c r="E18" s="129" t="s">
        <v>101</v>
      </c>
      <c r="F18" s="130"/>
      <c r="G18" s="131" t="s">
        <v>101</v>
      </c>
      <c r="H18" s="132"/>
      <c r="I18" s="133"/>
      <c r="J18" s="134" t="str">
        <f t="shared" si="3"/>
        <v>Formula</v>
      </c>
      <c r="K18" s="135" t="s">
        <v>101</v>
      </c>
      <c r="L18" s="133"/>
      <c r="M18" s="136" t="str">
        <f>IFERROR(CHOOSE(MATCH(K18,{"Вугілля","Дизель","Мазут","Гас","СНГ","Природний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8" s="137" t="str">
        <f t="shared" si="4"/>
        <v>Formula</v>
      </c>
      <c r="O18" s="138"/>
      <c r="P18" s="139"/>
      <c r="Q18" s="140"/>
      <c r="R18" s="141"/>
      <c r="S18" s="142"/>
      <c r="T18" s="143"/>
      <c r="U18" s="144"/>
      <c r="V18" s="145"/>
      <c r="W18" s="137" t="str">
        <f t="shared" si="5"/>
        <v>Formula</v>
      </c>
      <c r="X18" s="140"/>
      <c r="Y18" s="14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s="25" customFormat="1" ht="39.950000000000003" customHeight="1">
      <c r="A19" s="126"/>
      <c r="B19" s="127"/>
      <c r="C19" s="128"/>
      <c r="D19" s="128"/>
      <c r="E19" s="129" t="s">
        <v>101</v>
      </c>
      <c r="F19" s="130"/>
      <c r="G19" s="131" t="s">
        <v>101</v>
      </c>
      <c r="H19" s="132"/>
      <c r="I19" s="133"/>
      <c r="J19" s="134" t="str">
        <f t="shared" si="3"/>
        <v>Formula</v>
      </c>
      <c r="K19" s="135" t="s">
        <v>101</v>
      </c>
      <c r="L19" s="133"/>
      <c r="M19" s="136" t="str">
        <f>IFERROR(CHOOSE(MATCH(K19,{"Вугілля","Дизель","Мазут","Гас","СНГ","Природний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9" s="137" t="str">
        <f t="shared" si="4"/>
        <v>Formula</v>
      </c>
      <c r="O19" s="138"/>
      <c r="P19" s="139"/>
      <c r="Q19" s="140"/>
      <c r="R19" s="141"/>
      <c r="S19" s="142"/>
      <c r="T19" s="143"/>
      <c r="U19" s="144"/>
      <c r="V19" s="145"/>
      <c r="W19" s="137" t="str">
        <f t="shared" si="5"/>
        <v>Formula</v>
      </c>
      <c r="X19" s="140"/>
      <c r="Y19" s="146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s="25" customFormat="1" ht="39.950000000000003" customHeight="1">
      <c r="A20" s="126"/>
      <c r="B20" s="127"/>
      <c r="C20" s="128"/>
      <c r="D20" s="128"/>
      <c r="E20" s="129" t="s">
        <v>101</v>
      </c>
      <c r="F20" s="130"/>
      <c r="G20" s="131" t="s">
        <v>101</v>
      </c>
      <c r="H20" s="132"/>
      <c r="I20" s="133"/>
      <c r="J20" s="134" t="str">
        <f t="shared" si="3"/>
        <v>Formula</v>
      </c>
      <c r="K20" s="135" t="s">
        <v>101</v>
      </c>
      <c r="L20" s="133"/>
      <c r="M20" s="136" t="str">
        <f>IFERROR(CHOOSE(MATCH(K20,{"Вугілля","Дизель","Мазут","Гас","СНГ","Природний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0" s="137" t="str">
        <f t="shared" si="4"/>
        <v>Formula</v>
      </c>
      <c r="O20" s="138"/>
      <c r="P20" s="139"/>
      <c r="Q20" s="140"/>
      <c r="R20" s="141"/>
      <c r="S20" s="142"/>
      <c r="T20" s="143"/>
      <c r="U20" s="144"/>
      <c r="V20" s="145"/>
      <c r="W20" s="137" t="str">
        <f t="shared" si="5"/>
        <v>Formula</v>
      </c>
      <c r="X20" s="140"/>
      <c r="Y20" s="146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s="25" customFormat="1" ht="39.950000000000003" customHeight="1">
      <c r="A21" s="126"/>
      <c r="B21" s="127"/>
      <c r="C21" s="128"/>
      <c r="D21" s="128"/>
      <c r="E21" s="129" t="s">
        <v>101</v>
      </c>
      <c r="F21" s="130"/>
      <c r="G21" s="131" t="s">
        <v>101</v>
      </c>
      <c r="H21" s="132"/>
      <c r="I21" s="133"/>
      <c r="J21" s="134" t="str">
        <f t="shared" si="0"/>
        <v>Formula</v>
      </c>
      <c r="K21" s="135" t="s">
        <v>101</v>
      </c>
      <c r="L21" s="133"/>
      <c r="M21" s="136" t="str">
        <f>IFERROR(CHOOSE(MATCH(K21,{"Вугілля","Дизель","Мазут","Гас","СНГ","Природний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1" s="137" t="str">
        <f t="shared" si="1"/>
        <v>Formula</v>
      </c>
      <c r="O21" s="138"/>
      <c r="P21" s="139"/>
      <c r="Q21" s="140"/>
      <c r="R21" s="141"/>
      <c r="S21" s="142"/>
      <c r="T21" s="143"/>
      <c r="U21" s="144"/>
      <c r="V21" s="145"/>
      <c r="W21" s="137" t="str">
        <f t="shared" si="2"/>
        <v>Formula</v>
      </c>
      <c r="X21" s="140"/>
      <c r="Y21" s="146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s="24" customFormat="1" ht="39.950000000000003" customHeight="1">
      <c r="A22" s="106"/>
      <c r="B22" s="107"/>
      <c r="C22" s="108"/>
      <c r="D22" s="108"/>
      <c r="E22" s="109" t="s">
        <v>101</v>
      </c>
      <c r="F22" s="110"/>
      <c r="G22" s="131" t="s">
        <v>101</v>
      </c>
      <c r="H22" s="112"/>
      <c r="I22" s="113"/>
      <c r="J22" s="134" t="str">
        <f t="shared" si="0"/>
        <v>Formula</v>
      </c>
      <c r="K22" s="115" t="s">
        <v>101</v>
      </c>
      <c r="L22" s="113"/>
      <c r="M22" s="136" t="str">
        <f>IFERROR(CHOOSE(MATCH(K22,{"Вугілля","Дизель","Мазут","Гас","СНГ","Природний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2" s="116" t="str">
        <f t="shared" si="1"/>
        <v>Formula</v>
      </c>
      <c r="O22" s="117"/>
      <c r="P22" s="118"/>
      <c r="Q22" s="119"/>
      <c r="R22" s="120"/>
      <c r="S22" s="121"/>
      <c r="T22" s="122"/>
      <c r="U22" s="123"/>
      <c r="V22" s="124"/>
      <c r="W22" s="116" t="str">
        <f t="shared" si="2"/>
        <v>Formula</v>
      </c>
      <c r="X22" s="119"/>
      <c r="Y22" s="125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s="24" customFormat="1" ht="39.950000000000003" customHeight="1">
      <c r="A23" s="126"/>
      <c r="B23" s="127"/>
      <c r="C23" s="128"/>
      <c r="D23" s="128"/>
      <c r="E23" s="129" t="s">
        <v>101</v>
      </c>
      <c r="F23" s="130"/>
      <c r="G23" s="131" t="s">
        <v>101</v>
      </c>
      <c r="H23" s="132"/>
      <c r="I23" s="133"/>
      <c r="J23" s="134" t="str">
        <f t="shared" si="0"/>
        <v>Formula</v>
      </c>
      <c r="K23" s="135" t="s">
        <v>101</v>
      </c>
      <c r="L23" s="133"/>
      <c r="M23" s="136" t="str">
        <f>IFERROR(CHOOSE(MATCH(K23,{"Вугілля","Дизель","Мазут","Гас","СНГ","Природний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3" s="137" t="str">
        <f t="shared" si="1"/>
        <v>Formula</v>
      </c>
      <c r="O23" s="138"/>
      <c r="P23" s="139"/>
      <c r="Q23" s="140"/>
      <c r="R23" s="141"/>
      <c r="S23" s="142"/>
      <c r="T23" s="143"/>
      <c r="U23" s="144"/>
      <c r="V23" s="145"/>
      <c r="W23" s="137" t="str">
        <f t="shared" si="2"/>
        <v>Formula</v>
      </c>
      <c r="X23" s="140"/>
      <c r="Y23" s="146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s="24" customFormat="1" ht="39.950000000000003" customHeight="1">
      <c r="A24" s="126"/>
      <c r="B24" s="127"/>
      <c r="C24" s="128"/>
      <c r="D24" s="128"/>
      <c r="E24" s="129" t="s">
        <v>101</v>
      </c>
      <c r="F24" s="130"/>
      <c r="G24" s="131" t="s">
        <v>101</v>
      </c>
      <c r="H24" s="132"/>
      <c r="I24" s="133"/>
      <c r="J24" s="134" t="str">
        <f t="shared" si="0"/>
        <v>Formula</v>
      </c>
      <c r="K24" s="135" t="s">
        <v>101</v>
      </c>
      <c r="L24" s="133"/>
      <c r="M24" s="136" t="str">
        <f>IFERROR(CHOOSE(MATCH(K24,{"Вугілля","Дизель","Мазут","Гас","СНГ","Природний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4" s="137" t="str">
        <f t="shared" si="1"/>
        <v>Formula</v>
      </c>
      <c r="O24" s="138"/>
      <c r="P24" s="139"/>
      <c r="Q24" s="140"/>
      <c r="R24" s="141"/>
      <c r="S24" s="142"/>
      <c r="T24" s="143"/>
      <c r="U24" s="144"/>
      <c r="V24" s="145"/>
      <c r="W24" s="137" t="str">
        <f t="shared" si="2"/>
        <v>Formula</v>
      </c>
      <c r="X24" s="140"/>
      <c r="Y24" s="146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s="24" customFormat="1" ht="39.950000000000003" customHeight="1">
      <c r="A25" s="126"/>
      <c r="B25" s="127"/>
      <c r="C25" s="128"/>
      <c r="D25" s="128"/>
      <c r="E25" s="129" t="s">
        <v>101</v>
      </c>
      <c r="F25" s="130"/>
      <c r="G25" s="131" t="s">
        <v>101</v>
      </c>
      <c r="H25" s="132"/>
      <c r="I25" s="133"/>
      <c r="J25" s="134" t="str">
        <f t="shared" si="0"/>
        <v>Formula</v>
      </c>
      <c r="K25" s="135" t="s">
        <v>101</v>
      </c>
      <c r="L25" s="133"/>
      <c r="M25" s="136" t="str">
        <f>IFERROR(CHOOSE(MATCH(K25,{"Вугілля","Дизель","Мазут","Гас","СНГ","Природний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5" s="137" t="str">
        <f t="shared" si="1"/>
        <v>Formula</v>
      </c>
      <c r="O25" s="138"/>
      <c r="P25" s="139"/>
      <c r="Q25" s="140"/>
      <c r="R25" s="141"/>
      <c r="S25" s="142"/>
      <c r="T25" s="143"/>
      <c r="U25" s="144"/>
      <c r="V25" s="145"/>
      <c r="W25" s="137" t="str">
        <f t="shared" si="2"/>
        <v>Formula</v>
      </c>
      <c r="X25" s="140"/>
      <c r="Y25" s="14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s="24" customFormat="1" ht="39.950000000000003" customHeight="1">
      <c r="A26" s="126"/>
      <c r="B26" s="127"/>
      <c r="C26" s="128"/>
      <c r="D26" s="128"/>
      <c r="E26" s="129" t="s">
        <v>101</v>
      </c>
      <c r="F26" s="130"/>
      <c r="G26" s="131" t="s">
        <v>101</v>
      </c>
      <c r="H26" s="132"/>
      <c r="I26" s="133"/>
      <c r="J26" s="134" t="str">
        <f t="shared" si="0"/>
        <v>Formula</v>
      </c>
      <c r="K26" s="135" t="s">
        <v>101</v>
      </c>
      <c r="L26" s="133"/>
      <c r="M26" s="136" t="str">
        <f>IFERROR(CHOOSE(MATCH(K26,{"Вугілля","Дизель","Мазут","Гас","СНГ","Природний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6" s="137" t="str">
        <f t="shared" si="1"/>
        <v>Formula</v>
      </c>
      <c r="O26" s="138"/>
      <c r="P26" s="139"/>
      <c r="Q26" s="140"/>
      <c r="R26" s="141"/>
      <c r="S26" s="142"/>
      <c r="T26" s="143"/>
      <c r="U26" s="144"/>
      <c r="V26" s="145"/>
      <c r="W26" s="137" t="str">
        <f t="shared" si="2"/>
        <v>Formula</v>
      </c>
      <c r="X26" s="140"/>
      <c r="Y26" s="14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s="24" customFormat="1" ht="39.950000000000003" customHeight="1">
      <c r="A27" s="126"/>
      <c r="B27" s="127"/>
      <c r="C27" s="128"/>
      <c r="D27" s="128"/>
      <c r="E27" s="129" t="s">
        <v>101</v>
      </c>
      <c r="F27" s="130"/>
      <c r="G27" s="131" t="s">
        <v>101</v>
      </c>
      <c r="H27" s="132"/>
      <c r="I27" s="133"/>
      <c r="J27" s="134" t="str">
        <f t="shared" si="0"/>
        <v>Formula</v>
      </c>
      <c r="K27" s="135" t="s">
        <v>101</v>
      </c>
      <c r="L27" s="133"/>
      <c r="M27" s="136" t="str">
        <f>IFERROR(CHOOSE(MATCH(K27,{"Вугілля","Дизель","Мазут","Гас","СНГ","Природний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7" s="137" t="str">
        <f t="shared" si="1"/>
        <v>Formula</v>
      </c>
      <c r="O27" s="138"/>
      <c r="P27" s="139"/>
      <c r="Q27" s="140"/>
      <c r="R27" s="141"/>
      <c r="S27" s="142"/>
      <c r="T27" s="143"/>
      <c r="U27" s="144"/>
      <c r="V27" s="145"/>
      <c r="W27" s="137" t="str">
        <f t="shared" si="2"/>
        <v>Formula</v>
      </c>
      <c r="X27" s="140"/>
      <c r="Y27" s="14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s="25" customFormat="1" ht="39.950000000000003" customHeight="1">
      <c r="A28" s="126"/>
      <c r="B28" s="127"/>
      <c r="C28" s="128"/>
      <c r="D28" s="128"/>
      <c r="E28" s="129" t="s">
        <v>101</v>
      </c>
      <c r="F28" s="130"/>
      <c r="G28" s="131" t="s">
        <v>101</v>
      </c>
      <c r="H28" s="132"/>
      <c r="I28" s="133"/>
      <c r="J28" s="134" t="str">
        <f t="shared" ref="J28:J45" si="6">IF(H28*I28=0,"Formula",H28*I28)</f>
        <v>Formula</v>
      </c>
      <c r="K28" s="135" t="s">
        <v>101</v>
      </c>
      <c r="L28" s="133"/>
      <c r="M28" s="136" t="str">
        <f>IFERROR(CHOOSE(MATCH(K28,{"Вугілля","Дизель","Мазут","Гас","СНГ","Природний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8" s="137" t="str">
        <f t="shared" ref="N28:N45" si="7">IFERROR(L28*M28/1000,"Formula")</f>
        <v>Formula</v>
      </c>
      <c r="O28" s="138"/>
      <c r="P28" s="139"/>
      <c r="Q28" s="140"/>
      <c r="R28" s="141"/>
      <c r="S28" s="142"/>
      <c r="T28" s="143"/>
      <c r="U28" s="144"/>
      <c r="V28" s="145"/>
      <c r="W28" s="137" t="str">
        <f t="shared" ref="W28:W45" si="8">IFERROR(U28/V28,"Formula")</f>
        <v>Formula</v>
      </c>
      <c r="X28" s="140"/>
      <c r="Y28" s="146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s="25" customFormat="1" ht="39.950000000000003" customHeight="1">
      <c r="A29" s="126"/>
      <c r="B29" s="127"/>
      <c r="C29" s="128"/>
      <c r="D29" s="128"/>
      <c r="E29" s="129" t="s">
        <v>101</v>
      </c>
      <c r="F29" s="130"/>
      <c r="G29" s="131" t="s">
        <v>101</v>
      </c>
      <c r="H29" s="132"/>
      <c r="I29" s="133"/>
      <c r="J29" s="134" t="str">
        <f t="shared" si="6"/>
        <v>Formula</v>
      </c>
      <c r="K29" s="135" t="s">
        <v>101</v>
      </c>
      <c r="L29" s="133"/>
      <c r="M29" s="136" t="str">
        <f>IFERROR(CHOOSE(MATCH(K29,{"Вугілля","Дизель","Мазут","Гас","СНГ","Природний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29" s="137" t="str">
        <f t="shared" si="7"/>
        <v>Formula</v>
      </c>
      <c r="O29" s="138"/>
      <c r="P29" s="139"/>
      <c r="Q29" s="140"/>
      <c r="R29" s="141"/>
      <c r="S29" s="142"/>
      <c r="T29" s="143"/>
      <c r="U29" s="144"/>
      <c r="V29" s="145"/>
      <c r="W29" s="137" t="str">
        <f t="shared" si="8"/>
        <v>Formula</v>
      </c>
      <c r="X29" s="140"/>
      <c r="Y29" s="14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s="25" customFormat="1" ht="39.950000000000003" customHeight="1">
      <c r="A30" s="126"/>
      <c r="B30" s="127"/>
      <c r="C30" s="128"/>
      <c r="D30" s="128"/>
      <c r="E30" s="129" t="s">
        <v>101</v>
      </c>
      <c r="F30" s="130"/>
      <c r="G30" s="131" t="s">
        <v>101</v>
      </c>
      <c r="H30" s="132"/>
      <c r="I30" s="133"/>
      <c r="J30" s="134" t="str">
        <f t="shared" si="6"/>
        <v>Formula</v>
      </c>
      <c r="K30" s="135" t="s">
        <v>101</v>
      </c>
      <c r="L30" s="133"/>
      <c r="M30" s="136" t="str">
        <f>IFERROR(CHOOSE(MATCH(K30,{"Вугілля","Дизель","Мазут","Гас","СНГ","Природний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0" s="137" t="str">
        <f t="shared" si="7"/>
        <v>Formula</v>
      </c>
      <c r="O30" s="138"/>
      <c r="P30" s="139"/>
      <c r="Q30" s="140"/>
      <c r="R30" s="141"/>
      <c r="S30" s="142"/>
      <c r="T30" s="143"/>
      <c r="U30" s="144"/>
      <c r="V30" s="145"/>
      <c r="W30" s="137" t="str">
        <f t="shared" si="8"/>
        <v>Formula</v>
      </c>
      <c r="X30" s="140"/>
      <c r="Y30" s="14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s="25" customFormat="1" ht="39.950000000000003" customHeight="1">
      <c r="A31" s="126"/>
      <c r="B31" s="127"/>
      <c r="C31" s="128"/>
      <c r="D31" s="128"/>
      <c r="E31" s="129" t="s">
        <v>101</v>
      </c>
      <c r="F31" s="130"/>
      <c r="G31" s="131" t="s">
        <v>101</v>
      </c>
      <c r="H31" s="132"/>
      <c r="I31" s="133"/>
      <c r="J31" s="134" t="str">
        <f t="shared" si="6"/>
        <v>Formula</v>
      </c>
      <c r="K31" s="135" t="s">
        <v>101</v>
      </c>
      <c r="L31" s="133"/>
      <c r="M31" s="136" t="str">
        <f>IFERROR(CHOOSE(MATCH(K31,{"Вугілля","Дизель","Мазут","Гас","СНГ","Природний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1" s="137" t="str">
        <f t="shared" si="7"/>
        <v>Formula</v>
      </c>
      <c r="O31" s="138"/>
      <c r="P31" s="139"/>
      <c r="Q31" s="140"/>
      <c r="R31" s="141"/>
      <c r="S31" s="142"/>
      <c r="T31" s="143"/>
      <c r="U31" s="144"/>
      <c r="V31" s="145"/>
      <c r="W31" s="137" t="str">
        <f t="shared" si="8"/>
        <v>Formula</v>
      </c>
      <c r="X31" s="140"/>
      <c r="Y31" s="14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s="25" customFormat="1" ht="39.950000000000003" customHeight="1">
      <c r="A32" s="126"/>
      <c r="B32" s="127"/>
      <c r="C32" s="128"/>
      <c r="D32" s="128"/>
      <c r="E32" s="129" t="s">
        <v>101</v>
      </c>
      <c r="F32" s="130"/>
      <c r="G32" s="131" t="s">
        <v>101</v>
      </c>
      <c r="H32" s="132"/>
      <c r="I32" s="133"/>
      <c r="J32" s="134" t="str">
        <f t="shared" si="6"/>
        <v>Formula</v>
      </c>
      <c r="K32" s="135" t="s">
        <v>101</v>
      </c>
      <c r="L32" s="133"/>
      <c r="M32" s="136" t="str">
        <f>IFERROR(CHOOSE(MATCH(K32,{"Вугілля","Дизель","Мазут","Гас","СНГ","Природний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2" s="137" t="str">
        <f t="shared" si="7"/>
        <v>Formula</v>
      </c>
      <c r="O32" s="138"/>
      <c r="P32" s="139"/>
      <c r="Q32" s="140"/>
      <c r="R32" s="141"/>
      <c r="S32" s="142"/>
      <c r="T32" s="143"/>
      <c r="U32" s="144"/>
      <c r="V32" s="145"/>
      <c r="W32" s="137" t="str">
        <f t="shared" si="8"/>
        <v>Formula</v>
      </c>
      <c r="X32" s="140"/>
      <c r="Y32" s="14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s="25" customFormat="1" ht="39.950000000000003" customHeight="1">
      <c r="A33" s="126"/>
      <c r="B33" s="127"/>
      <c r="C33" s="128"/>
      <c r="D33" s="128"/>
      <c r="E33" s="129" t="s">
        <v>101</v>
      </c>
      <c r="F33" s="130"/>
      <c r="G33" s="131" t="s">
        <v>101</v>
      </c>
      <c r="H33" s="132"/>
      <c r="I33" s="133"/>
      <c r="J33" s="134" t="str">
        <f t="shared" si="6"/>
        <v>Formula</v>
      </c>
      <c r="K33" s="135" t="s">
        <v>101</v>
      </c>
      <c r="L33" s="133"/>
      <c r="M33" s="136" t="str">
        <f>IFERROR(CHOOSE(MATCH(K33,{"Вугілля","Дизель","Мазут","Гас","СНГ","Природний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3" s="137" t="str">
        <f t="shared" si="7"/>
        <v>Formula</v>
      </c>
      <c r="O33" s="138"/>
      <c r="P33" s="139"/>
      <c r="Q33" s="140"/>
      <c r="R33" s="141"/>
      <c r="S33" s="142"/>
      <c r="T33" s="143"/>
      <c r="U33" s="144"/>
      <c r="V33" s="145"/>
      <c r="W33" s="137" t="str">
        <f t="shared" si="8"/>
        <v>Formula</v>
      </c>
      <c r="X33" s="140"/>
      <c r="Y33" s="14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s="24" customFormat="1" ht="39.950000000000003" customHeight="1">
      <c r="A34" s="126"/>
      <c r="B34" s="127"/>
      <c r="C34" s="128"/>
      <c r="D34" s="128"/>
      <c r="E34" s="129" t="s">
        <v>101</v>
      </c>
      <c r="F34" s="130"/>
      <c r="G34" s="131" t="s">
        <v>101</v>
      </c>
      <c r="H34" s="132"/>
      <c r="I34" s="133"/>
      <c r="J34" s="134" t="str">
        <f t="shared" si="6"/>
        <v>Formula</v>
      </c>
      <c r="K34" s="135" t="s">
        <v>101</v>
      </c>
      <c r="L34" s="133"/>
      <c r="M34" s="136" t="str">
        <f>IFERROR(CHOOSE(MATCH(K34,{"Вугілля","Дизель","Мазут","Гас","СНГ","Природний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4" s="137" t="str">
        <f t="shared" si="7"/>
        <v>Formula</v>
      </c>
      <c r="O34" s="138"/>
      <c r="P34" s="139"/>
      <c r="Q34" s="140"/>
      <c r="R34" s="141"/>
      <c r="S34" s="142"/>
      <c r="T34" s="143"/>
      <c r="U34" s="144"/>
      <c r="V34" s="145"/>
      <c r="W34" s="137" t="str">
        <f t="shared" si="8"/>
        <v>Formula</v>
      </c>
      <c r="X34" s="140"/>
      <c r="Y34" s="14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s="24" customFormat="1" ht="39.950000000000003" customHeight="1">
      <c r="A35" s="126"/>
      <c r="B35" s="127"/>
      <c r="C35" s="128"/>
      <c r="D35" s="128"/>
      <c r="E35" s="129" t="s">
        <v>101</v>
      </c>
      <c r="F35" s="130"/>
      <c r="G35" s="131" t="s">
        <v>101</v>
      </c>
      <c r="H35" s="132"/>
      <c r="I35" s="133"/>
      <c r="J35" s="134" t="str">
        <f t="shared" si="6"/>
        <v>Formula</v>
      </c>
      <c r="K35" s="135" t="s">
        <v>101</v>
      </c>
      <c r="L35" s="133"/>
      <c r="M35" s="136" t="str">
        <f>IFERROR(CHOOSE(MATCH(K35,{"Вугілля","Дизель","Мазут","Гас","СНГ","Природний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5" s="137" t="str">
        <f t="shared" si="7"/>
        <v>Formula</v>
      </c>
      <c r="O35" s="138"/>
      <c r="P35" s="139"/>
      <c r="Q35" s="140"/>
      <c r="R35" s="141"/>
      <c r="S35" s="142"/>
      <c r="T35" s="143"/>
      <c r="U35" s="144"/>
      <c r="V35" s="145"/>
      <c r="W35" s="137" t="str">
        <f t="shared" si="8"/>
        <v>Formula</v>
      </c>
      <c r="X35" s="140"/>
      <c r="Y35" s="14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s="24" customFormat="1" ht="39.950000000000003" customHeight="1">
      <c r="A36" s="126"/>
      <c r="B36" s="127"/>
      <c r="C36" s="128"/>
      <c r="D36" s="128"/>
      <c r="E36" s="129" t="s">
        <v>101</v>
      </c>
      <c r="F36" s="130"/>
      <c r="G36" s="131" t="s">
        <v>101</v>
      </c>
      <c r="H36" s="132"/>
      <c r="I36" s="133"/>
      <c r="J36" s="134" t="str">
        <f t="shared" si="6"/>
        <v>Formula</v>
      </c>
      <c r="K36" s="135" t="s">
        <v>101</v>
      </c>
      <c r="L36" s="133"/>
      <c r="M36" s="136" t="str">
        <f>IFERROR(CHOOSE(MATCH(K36,{"Вугілля","Дизель","Мазут","Гас","СНГ","Природний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6" s="137" t="str">
        <f t="shared" si="7"/>
        <v>Formula</v>
      </c>
      <c r="O36" s="138"/>
      <c r="P36" s="139"/>
      <c r="Q36" s="140"/>
      <c r="R36" s="141"/>
      <c r="S36" s="142"/>
      <c r="T36" s="143"/>
      <c r="U36" s="144"/>
      <c r="V36" s="145"/>
      <c r="W36" s="137" t="str">
        <f t="shared" si="8"/>
        <v>Formula</v>
      </c>
      <c r="X36" s="140"/>
      <c r="Y36" s="14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s="24" customFormat="1" ht="39.950000000000003" customHeight="1">
      <c r="A37" s="126"/>
      <c r="B37" s="127"/>
      <c r="C37" s="128"/>
      <c r="D37" s="128"/>
      <c r="E37" s="129" t="s">
        <v>101</v>
      </c>
      <c r="F37" s="130"/>
      <c r="G37" s="131" t="s">
        <v>101</v>
      </c>
      <c r="H37" s="132"/>
      <c r="I37" s="133"/>
      <c r="J37" s="134" t="str">
        <f t="shared" si="6"/>
        <v>Formula</v>
      </c>
      <c r="K37" s="135" t="s">
        <v>101</v>
      </c>
      <c r="L37" s="133"/>
      <c r="M37" s="136" t="str">
        <f>IFERROR(CHOOSE(MATCH(K37,{"Вугілля","Дизель","Мазут","Гас","СНГ","Природний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7" s="137" t="str">
        <f t="shared" si="7"/>
        <v>Formula</v>
      </c>
      <c r="O37" s="138"/>
      <c r="P37" s="139"/>
      <c r="Q37" s="140"/>
      <c r="R37" s="141"/>
      <c r="S37" s="142"/>
      <c r="T37" s="143"/>
      <c r="U37" s="144"/>
      <c r="V37" s="145"/>
      <c r="W37" s="137" t="str">
        <f t="shared" si="8"/>
        <v>Formula</v>
      </c>
      <c r="X37" s="140"/>
      <c r="Y37" s="14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s="24" customFormat="1" ht="39.950000000000003" customHeight="1">
      <c r="A38" s="126"/>
      <c r="B38" s="127"/>
      <c r="C38" s="128"/>
      <c r="D38" s="128"/>
      <c r="E38" s="129" t="s">
        <v>101</v>
      </c>
      <c r="F38" s="130"/>
      <c r="G38" s="131" t="s">
        <v>101</v>
      </c>
      <c r="H38" s="132"/>
      <c r="I38" s="133"/>
      <c r="J38" s="134" t="str">
        <f t="shared" si="6"/>
        <v>Formula</v>
      </c>
      <c r="K38" s="135" t="s">
        <v>101</v>
      </c>
      <c r="L38" s="133"/>
      <c r="M38" s="136" t="str">
        <f>IFERROR(CHOOSE(MATCH(K38,{"Вугілля","Дизель","Мазут","Гас","СНГ","Природний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8" s="137" t="str">
        <f t="shared" si="7"/>
        <v>Formula</v>
      </c>
      <c r="O38" s="138"/>
      <c r="P38" s="139"/>
      <c r="Q38" s="140"/>
      <c r="R38" s="141"/>
      <c r="S38" s="142"/>
      <c r="T38" s="143"/>
      <c r="U38" s="144"/>
      <c r="V38" s="145"/>
      <c r="W38" s="137" t="str">
        <f t="shared" si="8"/>
        <v>Formula</v>
      </c>
      <c r="X38" s="140"/>
      <c r="Y38" s="14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s="24" customFormat="1" ht="39.950000000000003" customHeight="1">
      <c r="A39" s="126"/>
      <c r="B39" s="127"/>
      <c r="C39" s="128"/>
      <c r="D39" s="128"/>
      <c r="E39" s="129" t="s">
        <v>101</v>
      </c>
      <c r="F39" s="130"/>
      <c r="G39" s="131" t="s">
        <v>101</v>
      </c>
      <c r="H39" s="132"/>
      <c r="I39" s="133"/>
      <c r="J39" s="134" t="str">
        <f t="shared" si="6"/>
        <v>Formula</v>
      </c>
      <c r="K39" s="135" t="s">
        <v>101</v>
      </c>
      <c r="L39" s="133"/>
      <c r="M39" s="136" t="str">
        <f>IFERROR(CHOOSE(MATCH(K39,{"Вугілля","Дизель","Мазут","Гас","СНГ","Природний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39" s="137" t="str">
        <f t="shared" si="7"/>
        <v>Formula</v>
      </c>
      <c r="O39" s="138"/>
      <c r="P39" s="139"/>
      <c r="Q39" s="140"/>
      <c r="R39" s="141"/>
      <c r="S39" s="142"/>
      <c r="T39" s="143"/>
      <c r="U39" s="144"/>
      <c r="V39" s="145"/>
      <c r="W39" s="137" t="str">
        <f t="shared" si="8"/>
        <v>Formula</v>
      </c>
      <c r="X39" s="140"/>
      <c r="Y39" s="14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25" customFormat="1" ht="39.950000000000003" customHeight="1">
      <c r="A40" s="126"/>
      <c r="B40" s="127"/>
      <c r="C40" s="128"/>
      <c r="D40" s="128"/>
      <c r="E40" s="129" t="s">
        <v>101</v>
      </c>
      <c r="F40" s="130"/>
      <c r="G40" s="131" t="s">
        <v>101</v>
      </c>
      <c r="H40" s="132"/>
      <c r="I40" s="133"/>
      <c r="J40" s="134" t="str">
        <f t="shared" si="6"/>
        <v>Formula</v>
      </c>
      <c r="K40" s="135" t="s">
        <v>101</v>
      </c>
      <c r="L40" s="133"/>
      <c r="M40" s="136" t="str">
        <f>IFERROR(CHOOSE(MATCH(K40,{"Вугілля","Дизель","Мазут","Гас","СНГ","Природний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0" s="137" t="str">
        <f t="shared" si="7"/>
        <v>Formula</v>
      </c>
      <c r="O40" s="138"/>
      <c r="P40" s="139"/>
      <c r="Q40" s="140"/>
      <c r="R40" s="141"/>
      <c r="S40" s="142"/>
      <c r="T40" s="143"/>
      <c r="U40" s="144"/>
      <c r="V40" s="145"/>
      <c r="W40" s="137" t="str">
        <f t="shared" si="8"/>
        <v>Formula</v>
      </c>
      <c r="X40" s="140"/>
      <c r="Y40" s="14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25" customFormat="1" ht="39.950000000000003" customHeight="1">
      <c r="A41" s="126"/>
      <c r="B41" s="127"/>
      <c r="C41" s="128"/>
      <c r="D41" s="128"/>
      <c r="E41" s="129" t="s">
        <v>101</v>
      </c>
      <c r="F41" s="130"/>
      <c r="G41" s="131" t="s">
        <v>101</v>
      </c>
      <c r="H41" s="132"/>
      <c r="I41" s="133"/>
      <c r="J41" s="134" t="str">
        <f t="shared" si="6"/>
        <v>Formula</v>
      </c>
      <c r="K41" s="135" t="s">
        <v>101</v>
      </c>
      <c r="L41" s="133"/>
      <c r="M41" s="136" t="str">
        <f>IFERROR(CHOOSE(MATCH(K41,{"Вугілля","Дизель","Мазут","Гас","СНГ","Природний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1" s="137" t="str">
        <f t="shared" si="7"/>
        <v>Formula</v>
      </c>
      <c r="O41" s="138"/>
      <c r="P41" s="139"/>
      <c r="Q41" s="140"/>
      <c r="R41" s="141"/>
      <c r="S41" s="142"/>
      <c r="T41" s="143"/>
      <c r="U41" s="144"/>
      <c r="V41" s="145"/>
      <c r="W41" s="137" t="str">
        <f t="shared" si="8"/>
        <v>Formula</v>
      </c>
      <c r="X41" s="140"/>
      <c r="Y41" s="14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25" customFormat="1" ht="39.950000000000003" customHeight="1">
      <c r="A42" s="126"/>
      <c r="B42" s="127"/>
      <c r="C42" s="128"/>
      <c r="D42" s="128"/>
      <c r="E42" s="129" t="s">
        <v>101</v>
      </c>
      <c r="F42" s="130"/>
      <c r="G42" s="131" t="s">
        <v>101</v>
      </c>
      <c r="H42" s="132"/>
      <c r="I42" s="133"/>
      <c r="J42" s="134" t="str">
        <f t="shared" si="6"/>
        <v>Formula</v>
      </c>
      <c r="K42" s="135" t="s">
        <v>101</v>
      </c>
      <c r="L42" s="133"/>
      <c r="M42" s="136" t="str">
        <f>IFERROR(CHOOSE(MATCH(K42,{"Вугілля","Дизель","Мазут","Гас","СНГ","Природний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2" s="137" t="str">
        <f t="shared" si="7"/>
        <v>Formula</v>
      </c>
      <c r="O42" s="138"/>
      <c r="P42" s="139"/>
      <c r="Q42" s="140"/>
      <c r="R42" s="141"/>
      <c r="S42" s="142"/>
      <c r="T42" s="143"/>
      <c r="U42" s="144"/>
      <c r="V42" s="145"/>
      <c r="W42" s="137" t="str">
        <f t="shared" si="8"/>
        <v>Formula</v>
      </c>
      <c r="X42" s="140"/>
      <c r="Y42" s="146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25" customFormat="1" ht="39.950000000000003" customHeight="1">
      <c r="A43" s="126"/>
      <c r="B43" s="127"/>
      <c r="C43" s="128"/>
      <c r="D43" s="128"/>
      <c r="E43" s="129" t="s">
        <v>101</v>
      </c>
      <c r="F43" s="130"/>
      <c r="G43" s="131" t="s">
        <v>101</v>
      </c>
      <c r="H43" s="132"/>
      <c r="I43" s="133"/>
      <c r="J43" s="134" t="str">
        <f t="shared" si="6"/>
        <v>Formula</v>
      </c>
      <c r="K43" s="135" t="s">
        <v>101</v>
      </c>
      <c r="L43" s="133"/>
      <c r="M43" s="136" t="str">
        <f>IFERROR(CHOOSE(MATCH(K43,{"Вугілля","Дизель","Мазут","Гас","СНГ","Природний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3" s="137" t="str">
        <f t="shared" si="7"/>
        <v>Formula</v>
      </c>
      <c r="O43" s="138"/>
      <c r="P43" s="139"/>
      <c r="Q43" s="140"/>
      <c r="R43" s="141"/>
      <c r="S43" s="142"/>
      <c r="T43" s="143"/>
      <c r="U43" s="144"/>
      <c r="V43" s="145"/>
      <c r="W43" s="137" t="str">
        <f t="shared" si="8"/>
        <v>Formula</v>
      </c>
      <c r="X43" s="140"/>
      <c r="Y43" s="14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25" customFormat="1" ht="39.950000000000003" customHeight="1">
      <c r="A44" s="126"/>
      <c r="B44" s="127"/>
      <c r="C44" s="128"/>
      <c r="D44" s="128"/>
      <c r="E44" s="129" t="s">
        <v>101</v>
      </c>
      <c r="F44" s="130"/>
      <c r="G44" s="131" t="s">
        <v>101</v>
      </c>
      <c r="H44" s="132"/>
      <c r="I44" s="133"/>
      <c r="J44" s="134" t="str">
        <f t="shared" si="6"/>
        <v>Formula</v>
      </c>
      <c r="K44" s="135" t="s">
        <v>101</v>
      </c>
      <c r="L44" s="133"/>
      <c r="M44" s="136" t="str">
        <f>IFERROR(CHOOSE(MATCH(K44,{"Вугілля","Дизель","Мазут","Гас","СНГ","Природний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4" s="137" t="str">
        <f t="shared" si="7"/>
        <v>Formula</v>
      </c>
      <c r="O44" s="138"/>
      <c r="P44" s="139"/>
      <c r="Q44" s="140"/>
      <c r="R44" s="141"/>
      <c r="S44" s="142"/>
      <c r="T44" s="143"/>
      <c r="U44" s="144"/>
      <c r="V44" s="145"/>
      <c r="W44" s="137" t="str">
        <f t="shared" si="8"/>
        <v>Formula</v>
      </c>
      <c r="X44" s="140"/>
      <c r="Y44" s="146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25" customFormat="1" ht="39.950000000000003" customHeight="1">
      <c r="A45" s="126"/>
      <c r="B45" s="127"/>
      <c r="C45" s="128"/>
      <c r="D45" s="128"/>
      <c r="E45" s="129" t="s">
        <v>101</v>
      </c>
      <c r="F45" s="130"/>
      <c r="G45" s="131" t="s">
        <v>101</v>
      </c>
      <c r="H45" s="132"/>
      <c r="I45" s="133"/>
      <c r="J45" s="134" t="str">
        <f t="shared" si="6"/>
        <v>Formula</v>
      </c>
      <c r="K45" s="135" t="s">
        <v>101</v>
      </c>
      <c r="L45" s="133"/>
      <c r="M45" s="136" t="str">
        <f>IFERROR(CHOOSE(MATCH(K45,{"Вугілля","Дизель","Мазут","Гас","СНГ","Природний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5" s="137" t="str">
        <f t="shared" si="7"/>
        <v>Formula</v>
      </c>
      <c r="O45" s="138"/>
      <c r="P45" s="139"/>
      <c r="Q45" s="140"/>
      <c r="R45" s="141"/>
      <c r="S45" s="142"/>
      <c r="T45" s="143"/>
      <c r="U45" s="144"/>
      <c r="V45" s="145"/>
      <c r="W45" s="137" t="str">
        <f t="shared" si="8"/>
        <v>Formula</v>
      </c>
      <c r="X45" s="140"/>
      <c r="Y45" s="146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s="24" customFormat="1" ht="39.950000000000003" customHeight="1">
      <c r="A46" s="126"/>
      <c r="B46" s="127"/>
      <c r="C46" s="128"/>
      <c r="D46" s="128"/>
      <c r="E46" s="129" t="s">
        <v>101</v>
      </c>
      <c r="F46" s="130"/>
      <c r="G46" s="131" t="s">
        <v>101</v>
      </c>
      <c r="H46" s="132"/>
      <c r="I46" s="133"/>
      <c r="J46" s="134" t="str">
        <f>IF(H46*I46=0,"Formula",H46*I46)</f>
        <v>Formula</v>
      </c>
      <c r="K46" s="135" t="s">
        <v>101</v>
      </c>
      <c r="L46" s="133"/>
      <c r="M46" s="136" t="str">
        <f>IFERROR(CHOOSE(MATCH(K46,{"Вугілля","Дизель","Мазут","Гас","СНГ","Природний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6" s="137" t="str">
        <f>IFERROR(L46*M46/1000,"Formula")</f>
        <v>Formula</v>
      </c>
      <c r="O46" s="138"/>
      <c r="P46" s="139"/>
      <c r="Q46" s="140"/>
      <c r="R46" s="141"/>
      <c r="S46" s="142"/>
      <c r="T46" s="143"/>
      <c r="U46" s="144"/>
      <c r="V46" s="145"/>
      <c r="W46" s="137" t="str">
        <f>IFERROR(U46/V46,"Formula")</f>
        <v>Formula</v>
      </c>
      <c r="X46" s="140"/>
      <c r="Y46" s="146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s="24" customFormat="1" ht="39.950000000000003" customHeight="1">
      <c r="A47" s="126"/>
      <c r="B47" s="127"/>
      <c r="C47" s="128"/>
      <c r="D47" s="128"/>
      <c r="E47" s="129" t="s">
        <v>101</v>
      </c>
      <c r="F47" s="130"/>
      <c r="G47" s="131" t="s">
        <v>101</v>
      </c>
      <c r="H47" s="132"/>
      <c r="I47" s="133"/>
      <c r="J47" s="134" t="str">
        <f t="shared" ref="J47:J69" si="9">IF(H47*I47=0,"Formula",H47*I47)</f>
        <v>Formula</v>
      </c>
      <c r="K47" s="135" t="s">
        <v>101</v>
      </c>
      <c r="L47" s="133"/>
      <c r="M47" s="136" t="str">
        <f>IFERROR(CHOOSE(MATCH(K47,{"Вугілля","Дизель","Мазут","Гас","СНГ","Природний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7" s="137" t="str">
        <f t="shared" ref="N47:N69" si="10">IFERROR(L47*M47/1000,"Formula")</f>
        <v>Formula</v>
      </c>
      <c r="O47" s="138"/>
      <c r="P47" s="139"/>
      <c r="Q47" s="140"/>
      <c r="R47" s="141"/>
      <c r="S47" s="142"/>
      <c r="T47" s="143"/>
      <c r="U47" s="144"/>
      <c r="V47" s="145"/>
      <c r="W47" s="137" t="str">
        <f t="shared" ref="W47:W69" si="11">IFERROR(U47/V47,"Formula")</f>
        <v>Formula</v>
      </c>
      <c r="X47" s="140"/>
      <c r="Y47" s="14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s="24" customFormat="1" ht="39.950000000000003" customHeight="1">
      <c r="A48" s="126"/>
      <c r="B48" s="127"/>
      <c r="C48" s="128"/>
      <c r="D48" s="128"/>
      <c r="E48" s="129" t="s">
        <v>101</v>
      </c>
      <c r="F48" s="130"/>
      <c r="G48" s="131" t="s">
        <v>101</v>
      </c>
      <c r="H48" s="132"/>
      <c r="I48" s="133"/>
      <c r="J48" s="134" t="str">
        <f t="shared" si="9"/>
        <v>Formula</v>
      </c>
      <c r="K48" s="135" t="s">
        <v>101</v>
      </c>
      <c r="L48" s="133"/>
      <c r="M48" s="136" t="str">
        <f>IFERROR(CHOOSE(MATCH(K48,{"Вугілля","Дизель","Мазут","Гас","СНГ","Природний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8" s="137" t="str">
        <f t="shared" si="10"/>
        <v>Formula</v>
      </c>
      <c r="O48" s="138"/>
      <c r="P48" s="139"/>
      <c r="Q48" s="140"/>
      <c r="R48" s="141"/>
      <c r="S48" s="142"/>
      <c r="T48" s="143"/>
      <c r="U48" s="144"/>
      <c r="V48" s="145"/>
      <c r="W48" s="137" t="str">
        <f t="shared" si="11"/>
        <v>Formula</v>
      </c>
      <c r="X48" s="140"/>
      <c r="Y48" s="14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s="24" customFormat="1" ht="39.950000000000003" customHeight="1">
      <c r="A49" s="126"/>
      <c r="B49" s="127"/>
      <c r="C49" s="128"/>
      <c r="D49" s="128"/>
      <c r="E49" s="129" t="s">
        <v>101</v>
      </c>
      <c r="F49" s="130"/>
      <c r="G49" s="131" t="s">
        <v>101</v>
      </c>
      <c r="H49" s="132"/>
      <c r="I49" s="133"/>
      <c r="J49" s="134" t="str">
        <f t="shared" si="9"/>
        <v>Formula</v>
      </c>
      <c r="K49" s="135" t="s">
        <v>101</v>
      </c>
      <c r="L49" s="133"/>
      <c r="M49" s="136" t="str">
        <f>IFERROR(CHOOSE(MATCH(K49,{"Вугілля","Дизель","Мазут","Гас","СНГ","Природний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49" s="137" t="str">
        <f t="shared" si="10"/>
        <v>Formula</v>
      </c>
      <c r="O49" s="138"/>
      <c r="P49" s="139"/>
      <c r="Q49" s="140"/>
      <c r="R49" s="141"/>
      <c r="S49" s="142"/>
      <c r="T49" s="143"/>
      <c r="U49" s="144"/>
      <c r="V49" s="145"/>
      <c r="W49" s="137" t="str">
        <f t="shared" si="11"/>
        <v>Formula</v>
      </c>
      <c r="X49" s="140"/>
      <c r="Y49" s="146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s="24" customFormat="1" ht="39.950000000000003" customHeight="1">
      <c r="A50" s="126"/>
      <c r="B50" s="127"/>
      <c r="C50" s="128"/>
      <c r="D50" s="128"/>
      <c r="E50" s="129" t="s">
        <v>101</v>
      </c>
      <c r="F50" s="130"/>
      <c r="G50" s="131" t="s">
        <v>101</v>
      </c>
      <c r="H50" s="132"/>
      <c r="I50" s="133"/>
      <c r="J50" s="134" t="str">
        <f t="shared" si="9"/>
        <v>Formula</v>
      </c>
      <c r="K50" s="135" t="s">
        <v>101</v>
      </c>
      <c r="L50" s="133"/>
      <c r="M50" s="136" t="str">
        <f>IFERROR(CHOOSE(MATCH(K50,{"Вугілля","Дизель","Мазут","Гас","СНГ","Природний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0" s="137" t="str">
        <f t="shared" si="10"/>
        <v>Formula</v>
      </c>
      <c r="O50" s="138"/>
      <c r="P50" s="139"/>
      <c r="Q50" s="140"/>
      <c r="R50" s="141"/>
      <c r="S50" s="142"/>
      <c r="T50" s="143"/>
      <c r="U50" s="144"/>
      <c r="V50" s="145"/>
      <c r="W50" s="137" t="str">
        <f t="shared" si="11"/>
        <v>Formula</v>
      </c>
      <c r="X50" s="140"/>
      <c r="Y50" s="146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s="24" customFormat="1" ht="39.950000000000003" customHeight="1">
      <c r="A51" s="126"/>
      <c r="B51" s="127"/>
      <c r="C51" s="128"/>
      <c r="D51" s="128"/>
      <c r="E51" s="129" t="s">
        <v>101</v>
      </c>
      <c r="F51" s="130"/>
      <c r="G51" s="131" t="s">
        <v>101</v>
      </c>
      <c r="H51" s="132"/>
      <c r="I51" s="133"/>
      <c r="J51" s="134" t="str">
        <f t="shared" si="9"/>
        <v>Formula</v>
      </c>
      <c r="K51" s="135" t="s">
        <v>101</v>
      </c>
      <c r="L51" s="133"/>
      <c r="M51" s="136" t="str">
        <f>IFERROR(CHOOSE(MATCH(K51,{"Вугілля","Дизель","Мазут","Гас","СНГ","Природний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1" s="137" t="str">
        <f t="shared" si="10"/>
        <v>Formula</v>
      </c>
      <c r="O51" s="138"/>
      <c r="P51" s="139"/>
      <c r="Q51" s="140"/>
      <c r="R51" s="141"/>
      <c r="S51" s="142"/>
      <c r="T51" s="143"/>
      <c r="U51" s="144"/>
      <c r="V51" s="145"/>
      <c r="W51" s="137" t="str">
        <f t="shared" si="11"/>
        <v>Formula</v>
      </c>
      <c r="X51" s="140"/>
      <c r="Y51" s="146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s="25" customFormat="1" ht="39.950000000000003" customHeight="1">
      <c r="A52" s="126"/>
      <c r="B52" s="127"/>
      <c r="C52" s="128"/>
      <c r="D52" s="128"/>
      <c r="E52" s="129" t="s">
        <v>101</v>
      </c>
      <c r="F52" s="130"/>
      <c r="G52" s="131" t="s">
        <v>101</v>
      </c>
      <c r="H52" s="132"/>
      <c r="I52" s="133"/>
      <c r="J52" s="134" t="str">
        <f t="shared" si="9"/>
        <v>Formula</v>
      </c>
      <c r="K52" s="135" t="s">
        <v>101</v>
      </c>
      <c r="L52" s="133"/>
      <c r="M52" s="136" t="str">
        <f>IFERROR(CHOOSE(MATCH(K52,{"Вугілля","Дизель","Мазут","Гас","СНГ","Природний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2" s="137" t="str">
        <f t="shared" si="10"/>
        <v>Formula</v>
      </c>
      <c r="O52" s="138"/>
      <c r="P52" s="139"/>
      <c r="Q52" s="140"/>
      <c r="R52" s="141"/>
      <c r="S52" s="142"/>
      <c r="T52" s="143"/>
      <c r="U52" s="144"/>
      <c r="V52" s="145"/>
      <c r="W52" s="137" t="str">
        <f t="shared" si="11"/>
        <v>Formula</v>
      </c>
      <c r="X52" s="140"/>
      <c r="Y52" s="14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s="25" customFormat="1" ht="39.950000000000003" customHeight="1">
      <c r="A53" s="126"/>
      <c r="B53" s="127"/>
      <c r="C53" s="128"/>
      <c r="D53" s="128"/>
      <c r="E53" s="129" t="s">
        <v>101</v>
      </c>
      <c r="F53" s="130"/>
      <c r="G53" s="131" t="s">
        <v>101</v>
      </c>
      <c r="H53" s="132"/>
      <c r="I53" s="133"/>
      <c r="J53" s="134" t="str">
        <f t="shared" si="9"/>
        <v>Formula</v>
      </c>
      <c r="K53" s="135" t="s">
        <v>101</v>
      </c>
      <c r="L53" s="133"/>
      <c r="M53" s="136" t="str">
        <f>IFERROR(CHOOSE(MATCH(K53,{"Вугілля","Дизель","Мазут","Гас","СНГ","Природний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3" s="137" t="str">
        <f t="shared" si="10"/>
        <v>Formula</v>
      </c>
      <c r="O53" s="138"/>
      <c r="P53" s="139"/>
      <c r="Q53" s="140"/>
      <c r="R53" s="141"/>
      <c r="S53" s="142"/>
      <c r="T53" s="143"/>
      <c r="U53" s="144"/>
      <c r="V53" s="145"/>
      <c r="W53" s="137" t="str">
        <f t="shared" si="11"/>
        <v>Formula</v>
      </c>
      <c r="X53" s="140"/>
      <c r="Y53" s="146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s="25" customFormat="1" ht="39.950000000000003" customHeight="1">
      <c r="A54" s="126"/>
      <c r="B54" s="127"/>
      <c r="C54" s="128"/>
      <c r="D54" s="128"/>
      <c r="E54" s="129" t="s">
        <v>101</v>
      </c>
      <c r="F54" s="130"/>
      <c r="G54" s="131" t="s">
        <v>101</v>
      </c>
      <c r="H54" s="132"/>
      <c r="I54" s="133"/>
      <c r="J54" s="134" t="str">
        <f t="shared" si="9"/>
        <v>Formula</v>
      </c>
      <c r="K54" s="135" t="s">
        <v>101</v>
      </c>
      <c r="L54" s="133"/>
      <c r="M54" s="136" t="str">
        <f>IFERROR(CHOOSE(MATCH(K54,{"Вугілля","Дизель","Мазут","Гас","СНГ","Природний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4" s="137" t="str">
        <f t="shared" si="10"/>
        <v>Formula</v>
      </c>
      <c r="O54" s="138"/>
      <c r="P54" s="139"/>
      <c r="Q54" s="140"/>
      <c r="R54" s="141"/>
      <c r="S54" s="142"/>
      <c r="T54" s="143"/>
      <c r="U54" s="144"/>
      <c r="V54" s="145"/>
      <c r="W54" s="137" t="str">
        <f t="shared" si="11"/>
        <v>Formula</v>
      </c>
      <c r="X54" s="140"/>
      <c r="Y54" s="146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s="25" customFormat="1" ht="39.950000000000003" customHeight="1">
      <c r="A55" s="126"/>
      <c r="B55" s="127"/>
      <c r="C55" s="128"/>
      <c r="D55" s="128"/>
      <c r="E55" s="129" t="s">
        <v>101</v>
      </c>
      <c r="F55" s="130"/>
      <c r="G55" s="131" t="s">
        <v>101</v>
      </c>
      <c r="H55" s="132"/>
      <c r="I55" s="133"/>
      <c r="J55" s="134" t="str">
        <f t="shared" si="9"/>
        <v>Formula</v>
      </c>
      <c r="K55" s="135" t="s">
        <v>101</v>
      </c>
      <c r="L55" s="133"/>
      <c r="M55" s="136" t="str">
        <f>IFERROR(CHOOSE(MATCH(K55,{"Вугілля","Дизель","Мазут","Гас","СНГ","Природний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5" s="137" t="str">
        <f t="shared" si="10"/>
        <v>Formula</v>
      </c>
      <c r="O55" s="138"/>
      <c r="P55" s="139"/>
      <c r="Q55" s="140"/>
      <c r="R55" s="141"/>
      <c r="S55" s="142"/>
      <c r="T55" s="143"/>
      <c r="U55" s="144"/>
      <c r="V55" s="145"/>
      <c r="W55" s="137" t="str">
        <f t="shared" si="11"/>
        <v>Formula</v>
      </c>
      <c r="X55" s="140"/>
      <c r="Y55" s="146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s="25" customFormat="1" ht="39.950000000000003" customHeight="1">
      <c r="A56" s="126"/>
      <c r="B56" s="127"/>
      <c r="C56" s="128"/>
      <c r="D56" s="128"/>
      <c r="E56" s="129" t="s">
        <v>101</v>
      </c>
      <c r="F56" s="130"/>
      <c r="G56" s="131" t="s">
        <v>101</v>
      </c>
      <c r="H56" s="132"/>
      <c r="I56" s="133"/>
      <c r="J56" s="134" t="str">
        <f t="shared" si="9"/>
        <v>Formula</v>
      </c>
      <c r="K56" s="135" t="s">
        <v>101</v>
      </c>
      <c r="L56" s="133"/>
      <c r="M56" s="136" t="str">
        <f>IFERROR(CHOOSE(MATCH(K56,{"Вугілля","Дизель","Мазут","Гас","СНГ","Природний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6" s="137" t="str">
        <f t="shared" si="10"/>
        <v>Formula</v>
      </c>
      <c r="O56" s="138"/>
      <c r="P56" s="139"/>
      <c r="Q56" s="140"/>
      <c r="R56" s="141"/>
      <c r="S56" s="142"/>
      <c r="T56" s="143"/>
      <c r="U56" s="144"/>
      <c r="V56" s="145"/>
      <c r="W56" s="137" t="str">
        <f t="shared" si="11"/>
        <v>Formula</v>
      </c>
      <c r="X56" s="140"/>
      <c r="Y56" s="146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s="25" customFormat="1" ht="39.950000000000003" customHeight="1">
      <c r="A57" s="126"/>
      <c r="B57" s="127"/>
      <c r="C57" s="128"/>
      <c r="D57" s="128"/>
      <c r="E57" s="129" t="s">
        <v>101</v>
      </c>
      <c r="F57" s="130"/>
      <c r="G57" s="131" t="s">
        <v>101</v>
      </c>
      <c r="H57" s="132"/>
      <c r="I57" s="133"/>
      <c r="J57" s="134" t="str">
        <f t="shared" si="9"/>
        <v>Formula</v>
      </c>
      <c r="K57" s="135" t="s">
        <v>101</v>
      </c>
      <c r="L57" s="133"/>
      <c r="M57" s="136" t="str">
        <f>IFERROR(CHOOSE(MATCH(K57,{"Вугілля","Дизель","Мазут","Гас","СНГ","Природний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7" s="137" t="str">
        <f t="shared" si="10"/>
        <v>Formula</v>
      </c>
      <c r="O57" s="138"/>
      <c r="P57" s="139"/>
      <c r="Q57" s="140"/>
      <c r="R57" s="141"/>
      <c r="S57" s="142"/>
      <c r="T57" s="143"/>
      <c r="U57" s="144"/>
      <c r="V57" s="145"/>
      <c r="W57" s="137" t="str">
        <f t="shared" si="11"/>
        <v>Formula</v>
      </c>
      <c r="X57" s="140"/>
      <c r="Y57" s="146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24" customFormat="1" ht="39.950000000000003" customHeight="1">
      <c r="A58" s="126"/>
      <c r="B58" s="127"/>
      <c r="C58" s="128"/>
      <c r="D58" s="128"/>
      <c r="E58" s="129" t="s">
        <v>101</v>
      </c>
      <c r="F58" s="130"/>
      <c r="G58" s="131" t="s">
        <v>101</v>
      </c>
      <c r="H58" s="132"/>
      <c r="I58" s="133"/>
      <c r="J58" s="134" t="str">
        <f t="shared" si="9"/>
        <v>Formula</v>
      </c>
      <c r="K58" s="135" t="s">
        <v>101</v>
      </c>
      <c r="L58" s="133"/>
      <c r="M58" s="136" t="str">
        <f>IFERROR(CHOOSE(MATCH(K58,{"Вугілля","Дизель","Мазут","Гас","СНГ","Природний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8" s="137" t="str">
        <f t="shared" si="10"/>
        <v>Formula</v>
      </c>
      <c r="O58" s="138"/>
      <c r="P58" s="139"/>
      <c r="Q58" s="140"/>
      <c r="R58" s="141"/>
      <c r="S58" s="142"/>
      <c r="T58" s="143"/>
      <c r="U58" s="144"/>
      <c r="V58" s="145"/>
      <c r="W58" s="137" t="str">
        <f t="shared" si="11"/>
        <v>Formula</v>
      </c>
      <c r="X58" s="140"/>
      <c r="Y58" s="146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s="24" customFormat="1" ht="39.950000000000003" customHeight="1">
      <c r="A59" s="126"/>
      <c r="B59" s="127"/>
      <c r="C59" s="128"/>
      <c r="D59" s="128"/>
      <c r="E59" s="129" t="s">
        <v>101</v>
      </c>
      <c r="F59" s="130"/>
      <c r="G59" s="131" t="s">
        <v>101</v>
      </c>
      <c r="H59" s="132"/>
      <c r="I59" s="133"/>
      <c r="J59" s="134" t="str">
        <f t="shared" si="9"/>
        <v>Formula</v>
      </c>
      <c r="K59" s="135" t="s">
        <v>101</v>
      </c>
      <c r="L59" s="133"/>
      <c r="M59" s="136" t="str">
        <f>IFERROR(CHOOSE(MATCH(K59,{"Вугілля","Дизель","Мазут","Гас","СНГ","Природний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59" s="137" t="str">
        <f t="shared" si="10"/>
        <v>Formula</v>
      </c>
      <c r="O59" s="138"/>
      <c r="P59" s="139"/>
      <c r="Q59" s="140"/>
      <c r="R59" s="141"/>
      <c r="S59" s="142"/>
      <c r="T59" s="143"/>
      <c r="U59" s="144"/>
      <c r="V59" s="145"/>
      <c r="W59" s="137" t="str">
        <f t="shared" si="11"/>
        <v>Formula</v>
      </c>
      <c r="X59" s="140"/>
      <c r="Y59" s="146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s="24" customFormat="1" ht="39.950000000000003" customHeight="1">
      <c r="A60" s="126"/>
      <c r="B60" s="127"/>
      <c r="C60" s="128"/>
      <c r="D60" s="128"/>
      <c r="E60" s="129" t="s">
        <v>101</v>
      </c>
      <c r="F60" s="130"/>
      <c r="G60" s="131" t="s">
        <v>101</v>
      </c>
      <c r="H60" s="132"/>
      <c r="I60" s="133"/>
      <c r="J60" s="134" t="str">
        <f t="shared" si="9"/>
        <v>Formula</v>
      </c>
      <c r="K60" s="135" t="s">
        <v>101</v>
      </c>
      <c r="L60" s="133"/>
      <c r="M60" s="136" t="str">
        <f>IFERROR(CHOOSE(MATCH(K60,{"Вугілля","Дизель","Мазут","Гас","СНГ","Природний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0" s="137" t="str">
        <f t="shared" si="10"/>
        <v>Formula</v>
      </c>
      <c r="O60" s="138"/>
      <c r="P60" s="139"/>
      <c r="Q60" s="140"/>
      <c r="R60" s="141"/>
      <c r="S60" s="142"/>
      <c r="T60" s="143"/>
      <c r="U60" s="144"/>
      <c r="V60" s="145"/>
      <c r="W60" s="137" t="str">
        <f t="shared" si="11"/>
        <v>Formula</v>
      </c>
      <c r="X60" s="140"/>
      <c r="Y60" s="146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24" customFormat="1" ht="39.950000000000003" customHeight="1">
      <c r="A61" s="126"/>
      <c r="B61" s="127"/>
      <c r="C61" s="128"/>
      <c r="D61" s="128"/>
      <c r="E61" s="129" t="s">
        <v>101</v>
      </c>
      <c r="F61" s="130"/>
      <c r="G61" s="131" t="s">
        <v>101</v>
      </c>
      <c r="H61" s="132"/>
      <c r="I61" s="133"/>
      <c r="J61" s="134" t="str">
        <f t="shared" si="9"/>
        <v>Formula</v>
      </c>
      <c r="K61" s="135" t="s">
        <v>101</v>
      </c>
      <c r="L61" s="133"/>
      <c r="M61" s="136" t="str">
        <f>IFERROR(CHOOSE(MATCH(K61,{"Вугілля","Дизель","Мазут","Гас","СНГ","Природний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1" s="137" t="str">
        <f t="shared" si="10"/>
        <v>Formula</v>
      </c>
      <c r="O61" s="138"/>
      <c r="P61" s="139"/>
      <c r="Q61" s="140"/>
      <c r="R61" s="141"/>
      <c r="S61" s="142"/>
      <c r="T61" s="143"/>
      <c r="U61" s="144"/>
      <c r="V61" s="145"/>
      <c r="W61" s="137" t="str">
        <f t="shared" si="11"/>
        <v>Formula</v>
      </c>
      <c r="X61" s="140"/>
      <c r="Y61" s="146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24" customFormat="1" ht="39.950000000000003" customHeight="1">
      <c r="A62" s="126"/>
      <c r="B62" s="127"/>
      <c r="C62" s="128"/>
      <c r="D62" s="128"/>
      <c r="E62" s="129" t="s">
        <v>101</v>
      </c>
      <c r="F62" s="130"/>
      <c r="G62" s="131" t="s">
        <v>101</v>
      </c>
      <c r="H62" s="132"/>
      <c r="I62" s="133"/>
      <c r="J62" s="134" t="str">
        <f t="shared" si="9"/>
        <v>Formula</v>
      </c>
      <c r="K62" s="135" t="s">
        <v>101</v>
      </c>
      <c r="L62" s="133"/>
      <c r="M62" s="136" t="str">
        <f>IFERROR(CHOOSE(MATCH(K62,{"Вугілля","Дизель","Мазут","Гас","СНГ","Природний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2" s="137" t="str">
        <f t="shared" si="10"/>
        <v>Formula</v>
      </c>
      <c r="O62" s="138"/>
      <c r="P62" s="139"/>
      <c r="Q62" s="140"/>
      <c r="R62" s="141"/>
      <c r="S62" s="142"/>
      <c r="T62" s="143"/>
      <c r="U62" s="144"/>
      <c r="V62" s="145"/>
      <c r="W62" s="137" t="str">
        <f t="shared" si="11"/>
        <v>Formula</v>
      </c>
      <c r="X62" s="140"/>
      <c r="Y62" s="146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s="24" customFormat="1" ht="39.950000000000003" customHeight="1">
      <c r="A63" s="126"/>
      <c r="B63" s="127"/>
      <c r="C63" s="128"/>
      <c r="D63" s="128"/>
      <c r="E63" s="129" t="s">
        <v>101</v>
      </c>
      <c r="F63" s="130"/>
      <c r="G63" s="131" t="s">
        <v>101</v>
      </c>
      <c r="H63" s="132"/>
      <c r="I63" s="133"/>
      <c r="J63" s="134" t="str">
        <f t="shared" si="9"/>
        <v>Formula</v>
      </c>
      <c r="K63" s="135" t="s">
        <v>101</v>
      </c>
      <c r="L63" s="133"/>
      <c r="M63" s="136" t="str">
        <f>IFERROR(CHOOSE(MATCH(K63,{"Вугілля","Дизель","Мазут","Гас","СНГ","Природний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3" s="137" t="str">
        <f t="shared" si="10"/>
        <v>Formula</v>
      </c>
      <c r="O63" s="138"/>
      <c r="P63" s="139"/>
      <c r="Q63" s="140"/>
      <c r="R63" s="141"/>
      <c r="S63" s="142"/>
      <c r="T63" s="143"/>
      <c r="U63" s="144"/>
      <c r="V63" s="145"/>
      <c r="W63" s="137" t="str">
        <f t="shared" si="11"/>
        <v>Formula</v>
      </c>
      <c r="X63" s="140"/>
      <c r="Y63" s="146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s="25" customFormat="1" ht="39.950000000000003" customHeight="1">
      <c r="A64" s="126"/>
      <c r="B64" s="127"/>
      <c r="C64" s="128"/>
      <c r="D64" s="128"/>
      <c r="E64" s="129" t="s">
        <v>101</v>
      </c>
      <c r="F64" s="130"/>
      <c r="G64" s="131" t="s">
        <v>101</v>
      </c>
      <c r="H64" s="132"/>
      <c r="I64" s="133"/>
      <c r="J64" s="134" t="str">
        <f t="shared" si="9"/>
        <v>Formula</v>
      </c>
      <c r="K64" s="135" t="s">
        <v>101</v>
      </c>
      <c r="L64" s="133"/>
      <c r="M64" s="136" t="str">
        <f>IFERROR(CHOOSE(MATCH(K64,{"Вугілля","Дизель","Мазут","Гас","СНГ","Природний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4" s="137" t="str">
        <f t="shared" si="10"/>
        <v>Formula</v>
      </c>
      <c r="O64" s="138"/>
      <c r="P64" s="139"/>
      <c r="Q64" s="140"/>
      <c r="R64" s="141"/>
      <c r="S64" s="142"/>
      <c r="T64" s="143"/>
      <c r="U64" s="144"/>
      <c r="V64" s="145"/>
      <c r="W64" s="137" t="str">
        <f t="shared" si="11"/>
        <v>Formula</v>
      </c>
      <c r="X64" s="140"/>
      <c r="Y64" s="146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s="25" customFormat="1" ht="39.950000000000003" customHeight="1">
      <c r="A65" s="126"/>
      <c r="B65" s="127"/>
      <c r="C65" s="128"/>
      <c r="D65" s="128"/>
      <c r="E65" s="129" t="s">
        <v>101</v>
      </c>
      <c r="F65" s="130"/>
      <c r="G65" s="131" t="s">
        <v>101</v>
      </c>
      <c r="H65" s="132"/>
      <c r="I65" s="133"/>
      <c r="J65" s="134" t="str">
        <f t="shared" si="9"/>
        <v>Formula</v>
      </c>
      <c r="K65" s="135" t="s">
        <v>101</v>
      </c>
      <c r="L65" s="133"/>
      <c r="M65" s="136" t="str">
        <f>IFERROR(CHOOSE(MATCH(K65,{"Вугілля","Дизель","Мазут","Гас","СНГ","Природний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5" s="137" t="str">
        <f t="shared" si="10"/>
        <v>Formula</v>
      </c>
      <c r="O65" s="138"/>
      <c r="P65" s="139"/>
      <c r="Q65" s="140"/>
      <c r="R65" s="141"/>
      <c r="S65" s="142"/>
      <c r="T65" s="143"/>
      <c r="U65" s="144"/>
      <c r="V65" s="145"/>
      <c r="W65" s="137" t="str">
        <f t="shared" si="11"/>
        <v>Formula</v>
      </c>
      <c r="X65" s="140"/>
      <c r="Y65" s="146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s="25" customFormat="1" ht="39.950000000000003" customHeight="1">
      <c r="A66" s="126"/>
      <c r="B66" s="127"/>
      <c r="C66" s="128"/>
      <c r="D66" s="128"/>
      <c r="E66" s="129" t="s">
        <v>101</v>
      </c>
      <c r="F66" s="130"/>
      <c r="G66" s="131" t="s">
        <v>101</v>
      </c>
      <c r="H66" s="132"/>
      <c r="I66" s="133"/>
      <c r="J66" s="134" t="str">
        <f t="shared" si="9"/>
        <v>Formula</v>
      </c>
      <c r="K66" s="135" t="s">
        <v>101</v>
      </c>
      <c r="L66" s="133"/>
      <c r="M66" s="136" t="str">
        <f>IFERROR(CHOOSE(MATCH(K66,{"Вугілля","Дизель","Мазут","Гас","СНГ","Природний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6" s="137" t="str">
        <f t="shared" si="10"/>
        <v>Formula</v>
      </c>
      <c r="O66" s="138"/>
      <c r="P66" s="139"/>
      <c r="Q66" s="140"/>
      <c r="R66" s="141"/>
      <c r="S66" s="142"/>
      <c r="T66" s="143"/>
      <c r="U66" s="144"/>
      <c r="V66" s="145"/>
      <c r="W66" s="137" t="str">
        <f t="shared" si="11"/>
        <v>Formula</v>
      </c>
      <c r="X66" s="140"/>
      <c r="Y66" s="146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s="25" customFormat="1" ht="39.950000000000003" customHeight="1">
      <c r="A67" s="126"/>
      <c r="B67" s="127"/>
      <c r="C67" s="128"/>
      <c r="D67" s="128"/>
      <c r="E67" s="129" t="s">
        <v>101</v>
      </c>
      <c r="F67" s="130"/>
      <c r="G67" s="131" t="s">
        <v>101</v>
      </c>
      <c r="H67" s="132"/>
      <c r="I67" s="133"/>
      <c r="J67" s="134" t="str">
        <f t="shared" si="9"/>
        <v>Formula</v>
      </c>
      <c r="K67" s="135" t="s">
        <v>101</v>
      </c>
      <c r="L67" s="133"/>
      <c r="M67" s="136" t="str">
        <f>IFERROR(CHOOSE(MATCH(K67,{"Вугілля","Дизель","Мазут","Гас","СНГ","Природний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7" s="137" t="str">
        <f t="shared" si="10"/>
        <v>Formula</v>
      </c>
      <c r="O67" s="138"/>
      <c r="P67" s="139"/>
      <c r="Q67" s="140"/>
      <c r="R67" s="141"/>
      <c r="S67" s="142"/>
      <c r="T67" s="143"/>
      <c r="U67" s="144"/>
      <c r="V67" s="145"/>
      <c r="W67" s="137" t="str">
        <f t="shared" si="11"/>
        <v>Formula</v>
      </c>
      <c r="X67" s="140"/>
      <c r="Y67" s="146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s="25" customFormat="1" ht="39.950000000000003" customHeight="1">
      <c r="A68" s="126"/>
      <c r="B68" s="127"/>
      <c r="C68" s="128"/>
      <c r="D68" s="128"/>
      <c r="E68" s="129" t="s">
        <v>101</v>
      </c>
      <c r="F68" s="130"/>
      <c r="G68" s="131" t="s">
        <v>101</v>
      </c>
      <c r="H68" s="132"/>
      <c r="I68" s="133"/>
      <c r="J68" s="134" t="str">
        <f t="shared" si="9"/>
        <v>Formula</v>
      </c>
      <c r="K68" s="135" t="s">
        <v>101</v>
      </c>
      <c r="L68" s="133"/>
      <c r="M68" s="136" t="str">
        <f>IFERROR(CHOOSE(MATCH(K68,{"Вугілля","Дизель","Мазут","Гас","СНГ","Природний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8" s="137" t="str">
        <f t="shared" si="10"/>
        <v>Formula</v>
      </c>
      <c r="O68" s="138"/>
      <c r="P68" s="139"/>
      <c r="Q68" s="140"/>
      <c r="R68" s="141"/>
      <c r="S68" s="142"/>
      <c r="T68" s="143"/>
      <c r="U68" s="144"/>
      <c r="V68" s="145"/>
      <c r="W68" s="137" t="str">
        <f t="shared" si="11"/>
        <v>Formula</v>
      </c>
      <c r="X68" s="140"/>
      <c r="Y68" s="146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s="25" customFormat="1" ht="39.950000000000003" customHeight="1">
      <c r="A69" s="126"/>
      <c r="B69" s="127"/>
      <c r="C69" s="128"/>
      <c r="D69" s="128"/>
      <c r="E69" s="129" t="s">
        <v>101</v>
      </c>
      <c r="F69" s="130"/>
      <c r="G69" s="131" t="s">
        <v>101</v>
      </c>
      <c r="H69" s="132"/>
      <c r="I69" s="133"/>
      <c r="J69" s="134" t="str">
        <f t="shared" si="9"/>
        <v>Formula</v>
      </c>
      <c r="K69" s="135" t="s">
        <v>101</v>
      </c>
      <c r="L69" s="133"/>
      <c r="M69" s="136" t="str">
        <f>IFERROR(CHOOSE(MATCH(K69,{"Вугілля","Дизель","Мазут","Гас","СНГ","Природний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69" s="137" t="str">
        <f t="shared" si="10"/>
        <v>Formula</v>
      </c>
      <c r="O69" s="138"/>
      <c r="P69" s="139"/>
      <c r="Q69" s="140"/>
      <c r="R69" s="141"/>
      <c r="S69" s="142"/>
      <c r="T69" s="143"/>
      <c r="U69" s="144"/>
      <c r="V69" s="145"/>
      <c r="W69" s="137" t="str">
        <f t="shared" si="11"/>
        <v>Formula</v>
      </c>
      <c r="X69" s="140"/>
      <c r="Y69" s="146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s="24" customFormat="1" ht="39.950000000000003" customHeight="1">
      <c r="A70" s="126"/>
      <c r="B70" s="127"/>
      <c r="C70" s="128"/>
      <c r="D70" s="128"/>
      <c r="E70" s="129" t="s">
        <v>101</v>
      </c>
      <c r="F70" s="130"/>
      <c r="G70" s="131" t="s">
        <v>101</v>
      </c>
      <c r="H70" s="132"/>
      <c r="I70" s="133"/>
      <c r="J70" s="134" t="str">
        <f>IF(H70*I70=0,"Formula",H70*I70)</f>
        <v>Formula</v>
      </c>
      <c r="K70" s="135" t="s">
        <v>101</v>
      </c>
      <c r="L70" s="133"/>
      <c r="M70" s="136" t="str">
        <f>IFERROR(CHOOSE(MATCH(K70,{"Вугілля","Дизель","Мазут","Гас","СНГ","Природний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0" s="137" t="str">
        <f>IFERROR(L70*M70/1000,"Formula")</f>
        <v>Formula</v>
      </c>
      <c r="O70" s="138"/>
      <c r="P70" s="139"/>
      <c r="Q70" s="140"/>
      <c r="R70" s="141"/>
      <c r="S70" s="142"/>
      <c r="T70" s="143"/>
      <c r="U70" s="144"/>
      <c r="V70" s="145"/>
      <c r="W70" s="137" t="str">
        <f>IFERROR(U70/V70,"Formula")</f>
        <v>Formula</v>
      </c>
      <c r="X70" s="140"/>
      <c r="Y70" s="146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s="24" customFormat="1" ht="39.950000000000003" customHeight="1">
      <c r="A71" s="126"/>
      <c r="B71" s="127"/>
      <c r="C71" s="128"/>
      <c r="D71" s="128"/>
      <c r="E71" s="129" t="s">
        <v>101</v>
      </c>
      <c r="F71" s="130"/>
      <c r="G71" s="131" t="s">
        <v>101</v>
      </c>
      <c r="H71" s="132"/>
      <c r="I71" s="133"/>
      <c r="J71" s="134" t="str">
        <f t="shared" ref="J71:J93" si="12">IF(H71*I71=0,"Formula",H71*I71)</f>
        <v>Formula</v>
      </c>
      <c r="K71" s="135" t="s">
        <v>101</v>
      </c>
      <c r="L71" s="133"/>
      <c r="M71" s="136" t="str">
        <f>IFERROR(CHOOSE(MATCH(K71,{"Вугілля","Дизель","Мазут","Гас","СНГ","Природний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1" s="137" t="str">
        <f t="shared" ref="N71:N93" si="13">IFERROR(L71*M71/1000,"Formula")</f>
        <v>Formula</v>
      </c>
      <c r="O71" s="138"/>
      <c r="P71" s="139"/>
      <c r="Q71" s="140"/>
      <c r="R71" s="141"/>
      <c r="S71" s="142"/>
      <c r="T71" s="143"/>
      <c r="U71" s="144"/>
      <c r="V71" s="145"/>
      <c r="W71" s="137" t="str">
        <f t="shared" ref="W71:W93" si="14">IFERROR(U71/V71,"Formula")</f>
        <v>Formula</v>
      </c>
      <c r="X71" s="140"/>
      <c r="Y71" s="146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s="24" customFormat="1" ht="39.950000000000003" customHeight="1">
      <c r="A72" s="126"/>
      <c r="B72" s="127"/>
      <c r="C72" s="128"/>
      <c r="D72" s="128"/>
      <c r="E72" s="129" t="s">
        <v>101</v>
      </c>
      <c r="F72" s="130"/>
      <c r="G72" s="131" t="s">
        <v>101</v>
      </c>
      <c r="H72" s="132"/>
      <c r="I72" s="133"/>
      <c r="J72" s="134" t="str">
        <f t="shared" si="12"/>
        <v>Formula</v>
      </c>
      <c r="K72" s="135" t="s">
        <v>101</v>
      </c>
      <c r="L72" s="133"/>
      <c r="M72" s="136" t="str">
        <f>IFERROR(CHOOSE(MATCH(K72,{"Вугілля","Дизель","Мазут","Гас","СНГ","Природний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2" s="137" t="str">
        <f t="shared" si="13"/>
        <v>Formula</v>
      </c>
      <c r="O72" s="138"/>
      <c r="P72" s="139"/>
      <c r="Q72" s="140"/>
      <c r="R72" s="141"/>
      <c r="S72" s="142"/>
      <c r="T72" s="143"/>
      <c r="U72" s="144"/>
      <c r="V72" s="145"/>
      <c r="W72" s="137" t="str">
        <f t="shared" si="14"/>
        <v>Formula</v>
      </c>
      <c r="X72" s="140"/>
      <c r="Y72" s="146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s="24" customFormat="1" ht="39.950000000000003" customHeight="1">
      <c r="A73" s="126"/>
      <c r="B73" s="127"/>
      <c r="C73" s="128"/>
      <c r="D73" s="128"/>
      <c r="E73" s="129" t="s">
        <v>101</v>
      </c>
      <c r="F73" s="130"/>
      <c r="G73" s="131" t="s">
        <v>101</v>
      </c>
      <c r="H73" s="132"/>
      <c r="I73" s="133"/>
      <c r="J73" s="134" t="str">
        <f t="shared" si="12"/>
        <v>Formula</v>
      </c>
      <c r="K73" s="135" t="s">
        <v>101</v>
      </c>
      <c r="L73" s="133"/>
      <c r="M73" s="136" t="str">
        <f>IFERROR(CHOOSE(MATCH(K73,{"Вугілля","Дизель","Мазут","Гас","СНГ","Природний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3" s="137" t="str">
        <f t="shared" si="13"/>
        <v>Formula</v>
      </c>
      <c r="O73" s="138"/>
      <c r="P73" s="139"/>
      <c r="Q73" s="140"/>
      <c r="R73" s="141"/>
      <c r="S73" s="142"/>
      <c r="T73" s="143"/>
      <c r="U73" s="144"/>
      <c r="V73" s="145"/>
      <c r="W73" s="137" t="str">
        <f t="shared" si="14"/>
        <v>Formula</v>
      </c>
      <c r="X73" s="140"/>
      <c r="Y73" s="146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s="24" customFormat="1" ht="39.950000000000003" customHeight="1">
      <c r="A74" s="126"/>
      <c r="B74" s="127"/>
      <c r="C74" s="128"/>
      <c r="D74" s="128"/>
      <c r="E74" s="129" t="s">
        <v>101</v>
      </c>
      <c r="F74" s="130"/>
      <c r="G74" s="131" t="s">
        <v>101</v>
      </c>
      <c r="H74" s="132"/>
      <c r="I74" s="133"/>
      <c r="J74" s="134" t="str">
        <f t="shared" si="12"/>
        <v>Formula</v>
      </c>
      <c r="K74" s="135" t="s">
        <v>101</v>
      </c>
      <c r="L74" s="133"/>
      <c r="M74" s="136" t="str">
        <f>IFERROR(CHOOSE(MATCH(K74,{"Вугілля","Дизель","Мазут","Гас","СНГ","Природний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4" s="137" t="str">
        <f t="shared" si="13"/>
        <v>Formula</v>
      </c>
      <c r="O74" s="138"/>
      <c r="P74" s="139"/>
      <c r="Q74" s="140"/>
      <c r="R74" s="141"/>
      <c r="S74" s="142"/>
      <c r="T74" s="143"/>
      <c r="U74" s="144"/>
      <c r="V74" s="145"/>
      <c r="W74" s="137" t="str">
        <f t="shared" si="14"/>
        <v>Formula</v>
      </c>
      <c r="X74" s="140"/>
      <c r="Y74" s="146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s="24" customFormat="1" ht="39.950000000000003" customHeight="1">
      <c r="A75" s="126"/>
      <c r="B75" s="127"/>
      <c r="C75" s="128"/>
      <c r="D75" s="128"/>
      <c r="E75" s="129" t="s">
        <v>101</v>
      </c>
      <c r="F75" s="130"/>
      <c r="G75" s="131" t="s">
        <v>101</v>
      </c>
      <c r="H75" s="132"/>
      <c r="I75" s="133"/>
      <c r="J75" s="134" t="str">
        <f t="shared" si="12"/>
        <v>Formula</v>
      </c>
      <c r="K75" s="135" t="s">
        <v>101</v>
      </c>
      <c r="L75" s="133"/>
      <c r="M75" s="136" t="str">
        <f>IFERROR(CHOOSE(MATCH(K75,{"Вугілля","Дизель","Мазут","Гас","СНГ","Природний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5" s="137" t="str">
        <f t="shared" si="13"/>
        <v>Formula</v>
      </c>
      <c r="O75" s="138"/>
      <c r="P75" s="139"/>
      <c r="Q75" s="140"/>
      <c r="R75" s="141"/>
      <c r="S75" s="142"/>
      <c r="T75" s="143"/>
      <c r="U75" s="144"/>
      <c r="V75" s="145"/>
      <c r="W75" s="137" t="str">
        <f t="shared" si="14"/>
        <v>Formula</v>
      </c>
      <c r="X75" s="140"/>
      <c r="Y75" s="146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s="25" customFormat="1" ht="39.950000000000003" customHeight="1">
      <c r="A76" s="126"/>
      <c r="B76" s="127"/>
      <c r="C76" s="128"/>
      <c r="D76" s="128"/>
      <c r="E76" s="129" t="s">
        <v>101</v>
      </c>
      <c r="F76" s="130"/>
      <c r="G76" s="131" t="s">
        <v>101</v>
      </c>
      <c r="H76" s="132"/>
      <c r="I76" s="133"/>
      <c r="J76" s="134" t="str">
        <f t="shared" si="12"/>
        <v>Formula</v>
      </c>
      <c r="K76" s="135" t="s">
        <v>101</v>
      </c>
      <c r="L76" s="133"/>
      <c r="M76" s="136" t="str">
        <f>IFERROR(CHOOSE(MATCH(K76,{"Вугілля","Дизель","Мазут","Гас","СНГ","Природний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6" s="137" t="str">
        <f t="shared" si="13"/>
        <v>Formula</v>
      </c>
      <c r="O76" s="138"/>
      <c r="P76" s="139"/>
      <c r="Q76" s="140"/>
      <c r="R76" s="141"/>
      <c r="S76" s="142"/>
      <c r="T76" s="143"/>
      <c r="U76" s="144"/>
      <c r="V76" s="145"/>
      <c r="W76" s="137" t="str">
        <f t="shared" si="14"/>
        <v>Formula</v>
      </c>
      <c r="X76" s="140"/>
      <c r="Y76" s="146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s="25" customFormat="1" ht="39.950000000000003" customHeight="1">
      <c r="A77" s="126"/>
      <c r="B77" s="127"/>
      <c r="C77" s="128"/>
      <c r="D77" s="128"/>
      <c r="E77" s="129" t="s">
        <v>101</v>
      </c>
      <c r="F77" s="130"/>
      <c r="G77" s="131" t="s">
        <v>101</v>
      </c>
      <c r="H77" s="132"/>
      <c r="I77" s="133"/>
      <c r="J77" s="134" t="str">
        <f t="shared" si="12"/>
        <v>Formula</v>
      </c>
      <c r="K77" s="135" t="s">
        <v>101</v>
      </c>
      <c r="L77" s="133"/>
      <c r="M77" s="136" t="str">
        <f>IFERROR(CHOOSE(MATCH(K77,{"Вугілля","Дизель","Мазут","Гас","СНГ","Природний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7" s="137" t="str">
        <f t="shared" si="13"/>
        <v>Formula</v>
      </c>
      <c r="O77" s="138"/>
      <c r="P77" s="139"/>
      <c r="Q77" s="140"/>
      <c r="R77" s="141"/>
      <c r="S77" s="142"/>
      <c r="T77" s="143"/>
      <c r="U77" s="144"/>
      <c r="V77" s="145"/>
      <c r="W77" s="137" t="str">
        <f t="shared" si="14"/>
        <v>Formula</v>
      </c>
      <c r="X77" s="140"/>
      <c r="Y77" s="146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s="25" customFormat="1" ht="39.950000000000003" customHeight="1">
      <c r="A78" s="126"/>
      <c r="B78" s="127"/>
      <c r="C78" s="128"/>
      <c r="D78" s="128"/>
      <c r="E78" s="129" t="s">
        <v>101</v>
      </c>
      <c r="F78" s="130"/>
      <c r="G78" s="131" t="s">
        <v>101</v>
      </c>
      <c r="H78" s="132"/>
      <c r="I78" s="133"/>
      <c r="J78" s="134" t="str">
        <f t="shared" si="12"/>
        <v>Formula</v>
      </c>
      <c r="K78" s="135" t="s">
        <v>101</v>
      </c>
      <c r="L78" s="133"/>
      <c r="M78" s="136" t="str">
        <f>IFERROR(CHOOSE(MATCH(K78,{"Вугілля","Дизель","Мазут","Гас","СНГ","Природний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8" s="137" t="str">
        <f t="shared" si="13"/>
        <v>Formula</v>
      </c>
      <c r="O78" s="138"/>
      <c r="P78" s="139"/>
      <c r="Q78" s="140"/>
      <c r="R78" s="141"/>
      <c r="S78" s="142"/>
      <c r="T78" s="143"/>
      <c r="U78" s="144"/>
      <c r="V78" s="145"/>
      <c r="W78" s="137" t="str">
        <f t="shared" si="14"/>
        <v>Formula</v>
      </c>
      <c r="X78" s="140"/>
      <c r="Y78" s="146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s="25" customFormat="1" ht="39.950000000000003" customHeight="1">
      <c r="A79" s="126"/>
      <c r="B79" s="127"/>
      <c r="C79" s="128"/>
      <c r="D79" s="128"/>
      <c r="E79" s="129" t="s">
        <v>101</v>
      </c>
      <c r="F79" s="130"/>
      <c r="G79" s="131" t="s">
        <v>101</v>
      </c>
      <c r="H79" s="132"/>
      <c r="I79" s="133"/>
      <c r="J79" s="134" t="str">
        <f t="shared" si="12"/>
        <v>Formula</v>
      </c>
      <c r="K79" s="135" t="s">
        <v>101</v>
      </c>
      <c r="L79" s="133"/>
      <c r="M79" s="136" t="str">
        <f>IFERROR(CHOOSE(MATCH(K79,{"Вугілля","Дизель","Мазут","Гас","СНГ","Природний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79" s="137" t="str">
        <f t="shared" si="13"/>
        <v>Formula</v>
      </c>
      <c r="O79" s="138"/>
      <c r="P79" s="139"/>
      <c r="Q79" s="140"/>
      <c r="R79" s="141"/>
      <c r="S79" s="142"/>
      <c r="T79" s="143"/>
      <c r="U79" s="144"/>
      <c r="V79" s="145"/>
      <c r="W79" s="137" t="str">
        <f t="shared" si="14"/>
        <v>Formula</v>
      </c>
      <c r="X79" s="140"/>
      <c r="Y79" s="146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s="25" customFormat="1" ht="39.950000000000003" customHeight="1">
      <c r="A80" s="126"/>
      <c r="B80" s="127"/>
      <c r="C80" s="128"/>
      <c r="D80" s="128"/>
      <c r="E80" s="129" t="s">
        <v>101</v>
      </c>
      <c r="F80" s="130"/>
      <c r="G80" s="131" t="s">
        <v>101</v>
      </c>
      <c r="H80" s="132"/>
      <c r="I80" s="133"/>
      <c r="J80" s="134" t="str">
        <f t="shared" si="12"/>
        <v>Formula</v>
      </c>
      <c r="K80" s="135" t="s">
        <v>101</v>
      </c>
      <c r="L80" s="133"/>
      <c r="M80" s="136" t="str">
        <f>IFERROR(CHOOSE(MATCH(K80,{"Вугілля","Дизель","Мазут","Гас","СНГ","Природний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0" s="137" t="str">
        <f t="shared" si="13"/>
        <v>Formula</v>
      </c>
      <c r="O80" s="138"/>
      <c r="P80" s="139"/>
      <c r="Q80" s="140"/>
      <c r="R80" s="141"/>
      <c r="S80" s="142"/>
      <c r="T80" s="143"/>
      <c r="U80" s="144"/>
      <c r="V80" s="145"/>
      <c r="W80" s="137" t="str">
        <f t="shared" si="14"/>
        <v>Formula</v>
      </c>
      <c r="X80" s="140"/>
      <c r="Y80" s="146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s="25" customFormat="1" ht="39.950000000000003" customHeight="1">
      <c r="A81" s="126"/>
      <c r="B81" s="127"/>
      <c r="C81" s="128"/>
      <c r="D81" s="128"/>
      <c r="E81" s="129" t="s">
        <v>101</v>
      </c>
      <c r="F81" s="130"/>
      <c r="G81" s="131" t="s">
        <v>101</v>
      </c>
      <c r="H81" s="132"/>
      <c r="I81" s="133"/>
      <c r="J81" s="134" t="str">
        <f t="shared" si="12"/>
        <v>Formula</v>
      </c>
      <c r="K81" s="135" t="s">
        <v>101</v>
      </c>
      <c r="L81" s="133"/>
      <c r="M81" s="136" t="str">
        <f>IFERROR(CHOOSE(MATCH(K81,{"Вугілля","Дизель","Мазут","Гас","СНГ","Природний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1" s="137" t="str">
        <f t="shared" si="13"/>
        <v>Formula</v>
      </c>
      <c r="O81" s="138"/>
      <c r="P81" s="139"/>
      <c r="Q81" s="140"/>
      <c r="R81" s="141"/>
      <c r="S81" s="142"/>
      <c r="T81" s="143"/>
      <c r="U81" s="144"/>
      <c r="V81" s="145"/>
      <c r="W81" s="137" t="str">
        <f t="shared" si="14"/>
        <v>Formula</v>
      </c>
      <c r="X81" s="140"/>
      <c r="Y81" s="146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24" customFormat="1" ht="39.950000000000003" customHeight="1">
      <c r="A82" s="126"/>
      <c r="B82" s="127"/>
      <c r="C82" s="128"/>
      <c r="D82" s="128"/>
      <c r="E82" s="129" t="s">
        <v>101</v>
      </c>
      <c r="F82" s="130"/>
      <c r="G82" s="131" t="s">
        <v>101</v>
      </c>
      <c r="H82" s="132"/>
      <c r="I82" s="133"/>
      <c r="J82" s="134" t="str">
        <f t="shared" si="12"/>
        <v>Formula</v>
      </c>
      <c r="K82" s="135" t="s">
        <v>101</v>
      </c>
      <c r="L82" s="133"/>
      <c r="M82" s="136" t="str">
        <f>IFERROR(CHOOSE(MATCH(K82,{"Вугілля","Дизель","Мазут","Гас","СНГ","Природний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2" s="137" t="str">
        <f t="shared" si="13"/>
        <v>Formula</v>
      </c>
      <c r="O82" s="138"/>
      <c r="P82" s="139"/>
      <c r="Q82" s="140"/>
      <c r="R82" s="141"/>
      <c r="S82" s="142"/>
      <c r="T82" s="143"/>
      <c r="U82" s="144"/>
      <c r="V82" s="145"/>
      <c r="W82" s="137" t="str">
        <f t="shared" si="14"/>
        <v>Formula</v>
      </c>
      <c r="X82" s="140"/>
      <c r="Y82" s="146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24" customFormat="1" ht="39.950000000000003" customHeight="1">
      <c r="A83" s="126"/>
      <c r="B83" s="127"/>
      <c r="C83" s="128"/>
      <c r="D83" s="128"/>
      <c r="E83" s="129" t="s">
        <v>101</v>
      </c>
      <c r="F83" s="130"/>
      <c r="G83" s="131" t="s">
        <v>101</v>
      </c>
      <c r="H83" s="132"/>
      <c r="I83" s="133"/>
      <c r="J83" s="134" t="str">
        <f t="shared" si="12"/>
        <v>Formula</v>
      </c>
      <c r="K83" s="135" t="s">
        <v>101</v>
      </c>
      <c r="L83" s="133"/>
      <c r="M83" s="136" t="str">
        <f>IFERROR(CHOOSE(MATCH(K83,{"Вугілля","Дизель","Мазут","Гас","СНГ","Природний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3" s="137" t="str">
        <f t="shared" si="13"/>
        <v>Formula</v>
      </c>
      <c r="O83" s="138"/>
      <c r="P83" s="139"/>
      <c r="Q83" s="140"/>
      <c r="R83" s="141"/>
      <c r="S83" s="142"/>
      <c r="T83" s="143"/>
      <c r="U83" s="144"/>
      <c r="V83" s="145"/>
      <c r="W83" s="137" t="str">
        <f t="shared" si="14"/>
        <v>Formula</v>
      </c>
      <c r="X83" s="140"/>
      <c r="Y83" s="146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24" customFormat="1" ht="39.950000000000003" customHeight="1">
      <c r="A84" s="126"/>
      <c r="B84" s="127"/>
      <c r="C84" s="128"/>
      <c r="D84" s="128"/>
      <c r="E84" s="129" t="s">
        <v>101</v>
      </c>
      <c r="F84" s="130"/>
      <c r="G84" s="131" t="s">
        <v>101</v>
      </c>
      <c r="H84" s="132"/>
      <c r="I84" s="133"/>
      <c r="J84" s="134" t="str">
        <f t="shared" si="12"/>
        <v>Formula</v>
      </c>
      <c r="K84" s="135" t="s">
        <v>101</v>
      </c>
      <c r="L84" s="133"/>
      <c r="M84" s="136" t="str">
        <f>IFERROR(CHOOSE(MATCH(K84,{"Вугілля","Дизель","Мазут","Гас","СНГ","Природний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4" s="137" t="str">
        <f t="shared" si="13"/>
        <v>Formula</v>
      </c>
      <c r="O84" s="138"/>
      <c r="P84" s="139"/>
      <c r="Q84" s="140"/>
      <c r="R84" s="141"/>
      <c r="S84" s="142"/>
      <c r="T84" s="143"/>
      <c r="U84" s="144"/>
      <c r="V84" s="145"/>
      <c r="W84" s="137" t="str">
        <f t="shared" si="14"/>
        <v>Formula</v>
      </c>
      <c r="X84" s="140"/>
      <c r="Y84" s="146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s="24" customFormat="1" ht="39.950000000000003" customHeight="1">
      <c r="A85" s="126"/>
      <c r="B85" s="127"/>
      <c r="C85" s="128"/>
      <c r="D85" s="128"/>
      <c r="E85" s="129" t="s">
        <v>101</v>
      </c>
      <c r="F85" s="130"/>
      <c r="G85" s="131" t="s">
        <v>101</v>
      </c>
      <c r="H85" s="132"/>
      <c r="I85" s="133"/>
      <c r="J85" s="134" t="str">
        <f t="shared" si="12"/>
        <v>Formula</v>
      </c>
      <c r="K85" s="135" t="s">
        <v>101</v>
      </c>
      <c r="L85" s="133"/>
      <c r="M85" s="136" t="str">
        <f>IFERROR(CHOOSE(MATCH(K85,{"Вугілля","Дизель","Мазут","Гас","СНГ","Природний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5" s="137" t="str">
        <f t="shared" si="13"/>
        <v>Formula</v>
      </c>
      <c r="O85" s="138"/>
      <c r="P85" s="139"/>
      <c r="Q85" s="140"/>
      <c r="R85" s="141"/>
      <c r="S85" s="142"/>
      <c r="T85" s="143"/>
      <c r="U85" s="144"/>
      <c r="V85" s="145"/>
      <c r="W85" s="137" t="str">
        <f t="shared" si="14"/>
        <v>Formula</v>
      </c>
      <c r="X85" s="140"/>
      <c r="Y85" s="146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s="24" customFormat="1" ht="39.950000000000003" customHeight="1">
      <c r="A86" s="126"/>
      <c r="B86" s="127"/>
      <c r="C86" s="128"/>
      <c r="D86" s="128"/>
      <c r="E86" s="129" t="s">
        <v>101</v>
      </c>
      <c r="F86" s="130"/>
      <c r="G86" s="131" t="s">
        <v>101</v>
      </c>
      <c r="H86" s="132"/>
      <c r="I86" s="133"/>
      <c r="J86" s="134" t="str">
        <f t="shared" si="12"/>
        <v>Formula</v>
      </c>
      <c r="K86" s="135" t="s">
        <v>101</v>
      </c>
      <c r="L86" s="133"/>
      <c r="M86" s="136" t="str">
        <f>IFERROR(CHOOSE(MATCH(K86,{"Вугілля","Дизель","Мазут","Гас","СНГ","Природний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6" s="137" t="str">
        <f t="shared" si="13"/>
        <v>Formula</v>
      </c>
      <c r="O86" s="138"/>
      <c r="P86" s="139"/>
      <c r="Q86" s="140"/>
      <c r="R86" s="141"/>
      <c r="S86" s="142"/>
      <c r="T86" s="143"/>
      <c r="U86" s="144"/>
      <c r="V86" s="145"/>
      <c r="W86" s="137" t="str">
        <f t="shared" si="14"/>
        <v>Formula</v>
      </c>
      <c r="X86" s="140"/>
      <c r="Y86" s="146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s="24" customFormat="1" ht="39.950000000000003" customHeight="1">
      <c r="A87" s="126"/>
      <c r="B87" s="127"/>
      <c r="C87" s="128"/>
      <c r="D87" s="128"/>
      <c r="E87" s="129" t="s">
        <v>101</v>
      </c>
      <c r="F87" s="130"/>
      <c r="G87" s="131" t="s">
        <v>101</v>
      </c>
      <c r="H87" s="132"/>
      <c r="I87" s="133"/>
      <c r="J87" s="134" t="str">
        <f t="shared" si="12"/>
        <v>Formula</v>
      </c>
      <c r="K87" s="135" t="s">
        <v>101</v>
      </c>
      <c r="L87" s="133"/>
      <c r="M87" s="136" t="str">
        <f>IFERROR(CHOOSE(MATCH(K87,{"Вугілля","Дизель","Мазут","Гас","СНГ","Природний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7" s="137" t="str">
        <f t="shared" si="13"/>
        <v>Formula</v>
      </c>
      <c r="O87" s="138"/>
      <c r="P87" s="139"/>
      <c r="Q87" s="140"/>
      <c r="R87" s="141"/>
      <c r="S87" s="142"/>
      <c r="T87" s="143"/>
      <c r="U87" s="144"/>
      <c r="V87" s="145"/>
      <c r="W87" s="137" t="str">
        <f t="shared" si="14"/>
        <v>Formula</v>
      </c>
      <c r="X87" s="140"/>
      <c r="Y87" s="146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s="25" customFormat="1" ht="39.950000000000003" customHeight="1">
      <c r="A88" s="126"/>
      <c r="B88" s="127"/>
      <c r="C88" s="128"/>
      <c r="D88" s="128"/>
      <c r="E88" s="129" t="s">
        <v>101</v>
      </c>
      <c r="F88" s="130"/>
      <c r="G88" s="131" t="s">
        <v>101</v>
      </c>
      <c r="H88" s="132"/>
      <c r="I88" s="133"/>
      <c r="J88" s="134" t="str">
        <f t="shared" si="12"/>
        <v>Formula</v>
      </c>
      <c r="K88" s="135" t="s">
        <v>101</v>
      </c>
      <c r="L88" s="133"/>
      <c r="M88" s="136" t="str">
        <f>IFERROR(CHOOSE(MATCH(K88,{"Вугілля","Дизель","Мазут","Гас","СНГ","Природний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8" s="137" t="str">
        <f t="shared" si="13"/>
        <v>Formula</v>
      </c>
      <c r="O88" s="138"/>
      <c r="P88" s="139"/>
      <c r="Q88" s="140"/>
      <c r="R88" s="141"/>
      <c r="S88" s="142"/>
      <c r="T88" s="143"/>
      <c r="U88" s="144"/>
      <c r="V88" s="145"/>
      <c r="W88" s="137" t="str">
        <f t="shared" si="14"/>
        <v>Formula</v>
      </c>
      <c r="X88" s="140"/>
      <c r="Y88" s="146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s="25" customFormat="1" ht="39.950000000000003" customHeight="1">
      <c r="A89" s="126"/>
      <c r="B89" s="127"/>
      <c r="C89" s="128"/>
      <c r="D89" s="128"/>
      <c r="E89" s="129" t="s">
        <v>101</v>
      </c>
      <c r="F89" s="130"/>
      <c r="G89" s="131" t="s">
        <v>101</v>
      </c>
      <c r="H89" s="132"/>
      <c r="I89" s="133"/>
      <c r="J89" s="134" t="str">
        <f t="shared" si="12"/>
        <v>Formula</v>
      </c>
      <c r="K89" s="135" t="s">
        <v>101</v>
      </c>
      <c r="L89" s="133"/>
      <c r="M89" s="136" t="str">
        <f>IFERROR(CHOOSE(MATCH(K89,{"Вугілля","Дизель","Мазут","Гас","СНГ","Природний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89" s="137" t="str">
        <f t="shared" si="13"/>
        <v>Formula</v>
      </c>
      <c r="O89" s="138"/>
      <c r="P89" s="139"/>
      <c r="Q89" s="140"/>
      <c r="R89" s="141"/>
      <c r="S89" s="142"/>
      <c r="T89" s="143"/>
      <c r="U89" s="144"/>
      <c r="V89" s="145"/>
      <c r="W89" s="137" t="str">
        <f t="shared" si="14"/>
        <v>Formula</v>
      </c>
      <c r="X89" s="140"/>
      <c r="Y89" s="146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25" customFormat="1" ht="39.950000000000003" customHeight="1">
      <c r="A90" s="126"/>
      <c r="B90" s="127"/>
      <c r="C90" s="128"/>
      <c r="D90" s="128"/>
      <c r="E90" s="129" t="s">
        <v>101</v>
      </c>
      <c r="F90" s="130"/>
      <c r="G90" s="131" t="s">
        <v>101</v>
      </c>
      <c r="H90" s="132"/>
      <c r="I90" s="133"/>
      <c r="J90" s="134" t="str">
        <f t="shared" si="12"/>
        <v>Formula</v>
      </c>
      <c r="K90" s="135" t="s">
        <v>101</v>
      </c>
      <c r="L90" s="133"/>
      <c r="M90" s="136" t="str">
        <f>IFERROR(CHOOSE(MATCH(K90,{"Вугілля","Дизель","Мазут","Гас","СНГ","Природний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0" s="137" t="str">
        <f t="shared" si="13"/>
        <v>Formula</v>
      </c>
      <c r="O90" s="138"/>
      <c r="P90" s="139"/>
      <c r="Q90" s="140"/>
      <c r="R90" s="141"/>
      <c r="S90" s="142"/>
      <c r="T90" s="143"/>
      <c r="U90" s="144"/>
      <c r="V90" s="145"/>
      <c r="W90" s="137" t="str">
        <f t="shared" si="14"/>
        <v>Formula</v>
      </c>
      <c r="X90" s="140"/>
      <c r="Y90" s="146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25" customFormat="1" ht="39.950000000000003" customHeight="1">
      <c r="A91" s="126"/>
      <c r="B91" s="127"/>
      <c r="C91" s="128"/>
      <c r="D91" s="128"/>
      <c r="E91" s="129" t="s">
        <v>101</v>
      </c>
      <c r="F91" s="130"/>
      <c r="G91" s="131" t="s">
        <v>101</v>
      </c>
      <c r="H91" s="132"/>
      <c r="I91" s="133"/>
      <c r="J91" s="134" t="str">
        <f t="shared" si="12"/>
        <v>Formula</v>
      </c>
      <c r="K91" s="135" t="s">
        <v>101</v>
      </c>
      <c r="L91" s="133"/>
      <c r="M91" s="136" t="str">
        <f>IFERROR(CHOOSE(MATCH(K91,{"Вугілля","Дизель","Мазут","Гас","СНГ","Природний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1" s="137" t="str">
        <f t="shared" si="13"/>
        <v>Formula</v>
      </c>
      <c r="O91" s="138"/>
      <c r="P91" s="139"/>
      <c r="Q91" s="140"/>
      <c r="R91" s="141"/>
      <c r="S91" s="142"/>
      <c r="T91" s="143"/>
      <c r="U91" s="144"/>
      <c r="V91" s="145"/>
      <c r="W91" s="137" t="str">
        <f t="shared" si="14"/>
        <v>Formula</v>
      </c>
      <c r="X91" s="140"/>
      <c r="Y91" s="146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25" customFormat="1" ht="39.950000000000003" customHeight="1">
      <c r="A92" s="126"/>
      <c r="B92" s="127"/>
      <c r="C92" s="128"/>
      <c r="D92" s="128"/>
      <c r="E92" s="129" t="s">
        <v>101</v>
      </c>
      <c r="F92" s="130"/>
      <c r="G92" s="131" t="s">
        <v>101</v>
      </c>
      <c r="H92" s="132"/>
      <c r="I92" s="133"/>
      <c r="J92" s="134" t="str">
        <f t="shared" si="12"/>
        <v>Formula</v>
      </c>
      <c r="K92" s="135" t="s">
        <v>101</v>
      </c>
      <c r="L92" s="133"/>
      <c r="M92" s="136" t="str">
        <f>IFERROR(CHOOSE(MATCH(K92,{"Вугілля","Дизель","Мазут","Гас","СНГ","Природний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2" s="137" t="str">
        <f t="shared" si="13"/>
        <v>Formula</v>
      </c>
      <c r="O92" s="138"/>
      <c r="P92" s="139"/>
      <c r="Q92" s="140"/>
      <c r="R92" s="141"/>
      <c r="S92" s="142"/>
      <c r="T92" s="143"/>
      <c r="U92" s="144"/>
      <c r="V92" s="145"/>
      <c r="W92" s="137" t="str">
        <f t="shared" si="14"/>
        <v>Formula</v>
      </c>
      <c r="X92" s="140"/>
      <c r="Y92" s="146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25" customFormat="1" ht="39.950000000000003" customHeight="1">
      <c r="A93" s="126"/>
      <c r="B93" s="127"/>
      <c r="C93" s="128"/>
      <c r="D93" s="128"/>
      <c r="E93" s="129" t="s">
        <v>101</v>
      </c>
      <c r="F93" s="130"/>
      <c r="G93" s="131" t="s">
        <v>101</v>
      </c>
      <c r="H93" s="132"/>
      <c r="I93" s="133"/>
      <c r="J93" s="134" t="str">
        <f t="shared" si="12"/>
        <v>Formula</v>
      </c>
      <c r="K93" s="135" t="s">
        <v>101</v>
      </c>
      <c r="L93" s="133"/>
      <c r="M93" s="136" t="str">
        <f>IFERROR(CHOOSE(MATCH(K93,{"Вугілля","Дизель","Мазут","Гас","СНГ","Природний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3" s="137" t="str">
        <f t="shared" si="13"/>
        <v>Formula</v>
      </c>
      <c r="O93" s="138"/>
      <c r="P93" s="139"/>
      <c r="Q93" s="140"/>
      <c r="R93" s="141"/>
      <c r="S93" s="142"/>
      <c r="T93" s="143"/>
      <c r="U93" s="144"/>
      <c r="V93" s="145"/>
      <c r="W93" s="137" t="str">
        <f t="shared" si="14"/>
        <v>Formula</v>
      </c>
      <c r="X93" s="140"/>
      <c r="Y93" s="146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24" customFormat="1" ht="39.950000000000003" customHeight="1">
      <c r="A94" s="126"/>
      <c r="B94" s="127"/>
      <c r="C94" s="128"/>
      <c r="D94" s="128"/>
      <c r="E94" s="129" t="s">
        <v>101</v>
      </c>
      <c r="F94" s="130"/>
      <c r="G94" s="131" t="s">
        <v>101</v>
      </c>
      <c r="H94" s="132"/>
      <c r="I94" s="133"/>
      <c r="J94" s="134" t="str">
        <f>IF(H94*I94=0,"Formula",H94*I94)</f>
        <v>Formula</v>
      </c>
      <c r="K94" s="135" t="s">
        <v>101</v>
      </c>
      <c r="L94" s="133"/>
      <c r="M94" s="136" t="str">
        <f>IFERROR(CHOOSE(MATCH(K94,{"Вугілля","Дизель","Мазут","Гас","СНГ","Природний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4" s="137" t="str">
        <f>IFERROR(L94*M94/1000,"Formula")</f>
        <v>Formula</v>
      </c>
      <c r="O94" s="138"/>
      <c r="P94" s="139"/>
      <c r="Q94" s="140"/>
      <c r="R94" s="141"/>
      <c r="S94" s="142"/>
      <c r="T94" s="143"/>
      <c r="U94" s="144"/>
      <c r="V94" s="145"/>
      <c r="W94" s="137" t="str">
        <f>IFERROR(U94/V94,"Formula")</f>
        <v>Formula</v>
      </c>
      <c r="X94" s="140"/>
      <c r="Y94" s="146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24" customFormat="1" ht="39.950000000000003" customHeight="1">
      <c r="A95" s="126"/>
      <c r="B95" s="127"/>
      <c r="C95" s="128"/>
      <c r="D95" s="128"/>
      <c r="E95" s="129" t="s">
        <v>101</v>
      </c>
      <c r="F95" s="130"/>
      <c r="G95" s="131" t="s">
        <v>101</v>
      </c>
      <c r="H95" s="132"/>
      <c r="I95" s="133"/>
      <c r="J95" s="134" t="str">
        <f t="shared" ref="J95:J115" si="15">IF(H95*I95=0,"Formula",H95*I95)</f>
        <v>Formula</v>
      </c>
      <c r="K95" s="135" t="s">
        <v>101</v>
      </c>
      <c r="L95" s="133"/>
      <c r="M95" s="136" t="str">
        <f>IFERROR(CHOOSE(MATCH(K95,{"Вугілля","Дизель","Мазут","Гас","СНГ","Природний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5" s="137" t="str">
        <f t="shared" ref="N95:N115" si="16">IFERROR(L95*M95/1000,"Formula")</f>
        <v>Formula</v>
      </c>
      <c r="O95" s="138"/>
      <c r="P95" s="139"/>
      <c r="Q95" s="140"/>
      <c r="R95" s="141"/>
      <c r="S95" s="142"/>
      <c r="T95" s="143"/>
      <c r="U95" s="144"/>
      <c r="V95" s="145"/>
      <c r="W95" s="137" t="str">
        <f t="shared" ref="W95:W115" si="17">IFERROR(U95/V95,"Formula")</f>
        <v>Formula</v>
      </c>
      <c r="X95" s="140"/>
      <c r="Y95" s="146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24" customFormat="1" ht="39.950000000000003" customHeight="1">
      <c r="A96" s="126"/>
      <c r="B96" s="127"/>
      <c r="C96" s="128"/>
      <c r="D96" s="128"/>
      <c r="E96" s="129" t="s">
        <v>101</v>
      </c>
      <c r="F96" s="130"/>
      <c r="G96" s="131" t="s">
        <v>101</v>
      </c>
      <c r="H96" s="132"/>
      <c r="I96" s="133"/>
      <c r="J96" s="134" t="str">
        <f t="shared" si="15"/>
        <v>Formula</v>
      </c>
      <c r="K96" s="135" t="s">
        <v>101</v>
      </c>
      <c r="L96" s="133"/>
      <c r="M96" s="136" t="str">
        <f>IFERROR(CHOOSE(MATCH(K96,{"Вугілля","Дизель","Мазут","Гас","СНГ","Природний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6" s="137" t="str">
        <f t="shared" si="16"/>
        <v>Formula</v>
      </c>
      <c r="O96" s="138"/>
      <c r="P96" s="139"/>
      <c r="Q96" s="140"/>
      <c r="R96" s="141"/>
      <c r="S96" s="142"/>
      <c r="T96" s="143"/>
      <c r="U96" s="144"/>
      <c r="V96" s="145"/>
      <c r="W96" s="137" t="str">
        <f t="shared" si="17"/>
        <v>Formula</v>
      </c>
      <c r="X96" s="140"/>
      <c r="Y96" s="146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24" customFormat="1" ht="39.950000000000003" customHeight="1">
      <c r="A97" s="126"/>
      <c r="B97" s="127"/>
      <c r="C97" s="128"/>
      <c r="D97" s="128"/>
      <c r="E97" s="129" t="s">
        <v>101</v>
      </c>
      <c r="F97" s="130"/>
      <c r="G97" s="131" t="s">
        <v>101</v>
      </c>
      <c r="H97" s="132"/>
      <c r="I97" s="133"/>
      <c r="J97" s="134" t="str">
        <f t="shared" si="15"/>
        <v>Formula</v>
      </c>
      <c r="K97" s="135" t="s">
        <v>101</v>
      </c>
      <c r="L97" s="133"/>
      <c r="M97" s="136" t="str">
        <f>IFERROR(CHOOSE(MATCH(K97,{"Вугілля","Дизель","Мазут","Гас","СНГ","Природний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7" s="137" t="str">
        <f t="shared" si="16"/>
        <v>Formula</v>
      </c>
      <c r="O97" s="138"/>
      <c r="P97" s="139"/>
      <c r="Q97" s="140"/>
      <c r="R97" s="141"/>
      <c r="S97" s="142"/>
      <c r="T97" s="143"/>
      <c r="U97" s="144"/>
      <c r="V97" s="145"/>
      <c r="W97" s="137" t="str">
        <f t="shared" si="17"/>
        <v>Formula</v>
      </c>
      <c r="X97" s="140"/>
      <c r="Y97" s="146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24" customFormat="1" ht="39.950000000000003" customHeight="1">
      <c r="A98" s="126"/>
      <c r="B98" s="127"/>
      <c r="C98" s="128"/>
      <c r="D98" s="128"/>
      <c r="E98" s="129" t="s">
        <v>101</v>
      </c>
      <c r="F98" s="130"/>
      <c r="G98" s="131" t="s">
        <v>101</v>
      </c>
      <c r="H98" s="132"/>
      <c r="I98" s="133"/>
      <c r="J98" s="134" t="str">
        <f t="shared" si="15"/>
        <v>Formula</v>
      </c>
      <c r="K98" s="135" t="s">
        <v>101</v>
      </c>
      <c r="L98" s="133"/>
      <c r="M98" s="136" t="str">
        <f>IFERROR(CHOOSE(MATCH(K98,{"Вугілля","Дизель","Мазут","Гас","СНГ","Природний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8" s="137" t="str">
        <f t="shared" si="16"/>
        <v>Formula</v>
      </c>
      <c r="O98" s="138"/>
      <c r="P98" s="139"/>
      <c r="Q98" s="140"/>
      <c r="R98" s="141"/>
      <c r="S98" s="142"/>
      <c r="T98" s="143"/>
      <c r="U98" s="144"/>
      <c r="V98" s="145"/>
      <c r="W98" s="137" t="str">
        <f t="shared" si="17"/>
        <v>Formula</v>
      </c>
      <c r="X98" s="140"/>
      <c r="Y98" s="146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24" customFormat="1" ht="39.950000000000003" customHeight="1">
      <c r="A99" s="126"/>
      <c r="B99" s="127"/>
      <c r="C99" s="128"/>
      <c r="D99" s="128"/>
      <c r="E99" s="129" t="s">
        <v>101</v>
      </c>
      <c r="F99" s="130"/>
      <c r="G99" s="131" t="s">
        <v>101</v>
      </c>
      <c r="H99" s="132"/>
      <c r="I99" s="133"/>
      <c r="J99" s="134" t="str">
        <f t="shared" si="15"/>
        <v>Formula</v>
      </c>
      <c r="K99" s="135" t="s">
        <v>101</v>
      </c>
      <c r="L99" s="133"/>
      <c r="M99" s="136" t="str">
        <f>IFERROR(CHOOSE(MATCH(K99,{"Вугілля","Дизель","Мазут","Гас","СНГ","Природний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99" s="137" t="str">
        <f t="shared" si="16"/>
        <v>Formula</v>
      </c>
      <c r="O99" s="138"/>
      <c r="P99" s="139"/>
      <c r="Q99" s="140"/>
      <c r="R99" s="141"/>
      <c r="S99" s="142"/>
      <c r="T99" s="143"/>
      <c r="U99" s="144"/>
      <c r="V99" s="145"/>
      <c r="W99" s="137" t="str">
        <f t="shared" si="17"/>
        <v>Formula</v>
      </c>
      <c r="X99" s="140"/>
      <c r="Y99" s="146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25" customFormat="1" ht="39.950000000000003" customHeight="1">
      <c r="A100" s="126"/>
      <c r="B100" s="127"/>
      <c r="C100" s="128"/>
      <c r="D100" s="128"/>
      <c r="E100" s="129" t="s">
        <v>101</v>
      </c>
      <c r="F100" s="130"/>
      <c r="G100" s="131" t="s">
        <v>101</v>
      </c>
      <c r="H100" s="132"/>
      <c r="I100" s="133"/>
      <c r="J100" s="134" t="str">
        <f t="shared" si="15"/>
        <v>Formula</v>
      </c>
      <c r="K100" s="135" t="s">
        <v>101</v>
      </c>
      <c r="L100" s="133"/>
      <c r="M100" s="136" t="str">
        <f>IFERROR(CHOOSE(MATCH(K100,{"Вугілля","Дизель","Мазут","Гас","СНГ","Природний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0" s="137" t="str">
        <f t="shared" si="16"/>
        <v>Formula</v>
      </c>
      <c r="O100" s="138"/>
      <c r="P100" s="139"/>
      <c r="Q100" s="140"/>
      <c r="R100" s="141"/>
      <c r="S100" s="142"/>
      <c r="T100" s="143"/>
      <c r="U100" s="144"/>
      <c r="V100" s="145"/>
      <c r="W100" s="137" t="str">
        <f t="shared" si="17"/>
        <v>Formula</v>
      </c>
      <c r="X100" s="140"/>
      <c r="Y100" s="146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25" customFormat="1" ht="39.950000000000003" customHeight="1">
      <c r="A101" s="126"/>
      <c r="B101" s="127"/>
      <c r="C101" s="128"/>
      <c r="D101" s="128"/>
      <c r="E101" s="129" t="s">
        <v>101</v>
      </c>
      <c r="F101" s="130"/>
      <c r="G101" s="131" t="s">
        <v>101</v>
      </c>
      <c r="H101" s="132"/>
      <c r="I101" s="133"/>
      <c r="J101" s="134" t="str">
        <f t="shared" si="15"/>
        <v>Formula</v>
      </c>
      <c r="K101" s="135" t="s">
        <v>101</v>
      </c>
      <c r="L101" s="133"/>
      <c r="M101" s="136" t="str">
        <f>IFERROR(CHOOSE(MATCH(K101,{"Вугілля","Дизель","Мазут","Гас","СНГ","Природний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1" s="137" t="str">
        <f t="shared" si="16"/>
        <v>Formula</v>
      </c>
      <c r="O101" s="138"/>
      <c r="P101" s="139"/>
      <c r="Q101" s="140"/>
      <c r="R101" s="141"/>
      <c r="S101" s="142"/>
      <c r="T101" s="143"/>
      <c r="U101" s="144"/>
      <c r="V101" s="145"/>
      <c r="W101" s="137" t="str">
        <f t="shared" si="17"/>
        <v>Formula</v>
      </c>
      <c r="X101" s="140"/>
      <c r="Y101" s="146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25" customFormat="1" ht="39.950000000000003" customHeight="1">
      <c r="A102" s="126"/>
      <c r="B102" s="127"/>
      <c r="C102" s="128"/>
      <c r="D102" s="128"/>
      <c r="E102" s="129" t="s">
        <v>101</v>
      </c>
      <c r="F102" s="130"/>
      <c r="G102" s="131" t="s">
        <v>101</v>
      </c>
      <c r="H102" s="132"/>
      <c r="I102" s="133"/>
      <c r="J102" s="134" t="str">
        <f t="shared" si="15"/>
        <v>Formula</v>
      </c>
      <c r="K102" s="135" t="s">
        <v>101</v>
      </c>
      <c r="L102" s="133"/>
      <c r="M102" s="136" t="str">
        <f>IFERROR(CHOOSE(MATCH(K102,{"Вугілля","Дизель","Мазут","Гас","СНГ","Природний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2" s="137" t="str">
        <f t="shared" si="16"/>
        <v>Formula</v>
      </c>
      <c r="O102" s="138"/>
      <c r="P102" s="139"/>
      <c r="Q102" s="140"/>
      <c r="R102" s="141"/>
      <c r="S102" s="142"/>
      <c r="T102" s="143"/>
      <c r="U102" s="144"/>
      <c r="V102" s="145"/>
      <c r="W102" s="137" t="str">
        <f t="shared" si="17"/>
        <v>Formula</v>
      </c>
      <c r="X102" s="140"/>
      <c r="Y102" s="146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25" customFormat="1" ht="39.950000000000003" customHeight="1">
      <c r="A103" s="126"/>
      <c r="B103" s="127"/>
      <c r="C103" s="128"/>
      <c r="D103" s="128"/>
      <c r="E103" s="129" t="s">
        <v>101</v>
      </c>
      <c r="F103" s="130"/>
      <c r="G103" s="131" t="s">
        <v>101</v>
      </c>
      <c r="H103" s="132"/>
      <c r="I103" s="133"/>
      <c r="J103" s="134" t="str">
        <f t="shared" si="15"/>
        <v>Formula</v>
      </c>
      <c r="K103" s="135" t="s">
        <v>101</v>
      </c>
      <c r="L103" s="133"/>
      <c r="M103" s="136" t="str">
        <f>IFERROR(CHOOSE(MATCH(K103,{"Вугілля","Дизель","Мазут","Гас","СНГ","Природний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3" s="137" t="str">
        <f t="shared" si="16"/>
        <v>Formula</v>
      </c>
      <c r="O103" s="138"/>
      <c r="P103" s="139"/>
      <c r="Q103" s="140"/>
      <c r="R103" s="141"/>
      <c r="S103" s="142"/>
      <c r="T103" s="143"/>
      <c r="U103" s="144"/>
      <c r="V103" s="145"/>
      <c r="W103" s="137" t="str">
        <f t="shared" si="17"/>
        <v>Formula</v>
      </c>
      <c r="X103" s="140"/>
      <c r="Y103" s="146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25" customFormat="1" ht="39.950000000000003" customHeight="1">
      <c r="A104" s="126"/>
      <c r="B104" s="127"/>
      <c r="C104" s="128"/>
      <c r="D104" s="128"/>
      <c r="E104" s="129" t="s">
        <v>101</v>
      </c>
      <c r="F104" s="130"/>
      <c r="G104" s="131" t="s">
        <v>101</v>
      </c>
      <c r="H104" s="132"/>
      <c r="I104" s="133"/>
      <c r="J104" s="134" t="str">
        <f t="shared" si="15"/>
        <v>Formula</v>
      </c>
      <c r="K104" s="135" t="s">
        <v>101</v>
      </c>
      <c r="L104" s="133"/>
      <c r="M104" s="136" t="str">
        <f>IFERROR(CHOOSE(MATCH(K104,{"Вугілля","Дизель","Мазут","Гас","СНГ","Природний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4" s="137" t="str">
        <f t="shared" si="16"/>
        <v>Formula</v>
      </c>
      <c r="O104" s="138"/>
      <c r="P104" s="139"/>
      <c r="Q104" s="140"/>
      <c r="R104" s="141"/>
      <c r="S104" s="142"/>
      <c r="T104" s="143"/>
      <c r="U104" s="144"/>
      <c r="V104" s="145"/>
      <c r="W104" s="137" t="str">
        <f t="shared" si="17"/>
        <v>Formula</v>
      </c>
      <c r="X104" s="140"/>
      <c r="Y104" s="146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25" customFormat="1" ht="39.950000000000003" customHeight="1">
      <c r="A105" s="126"/>
      <c r="B105" s="127"/>
      <c r="C105" s="128"/>
      <c r="D105" s="128"/>
      <c r="E105" s="129" t="s">
        <v>101</v>
      </c>
      <c r="F105" s="130"/>
      <c r="G105" s="131" t="s">
        <v>101</v>
      </c>
      <c r="H105" s="132"/>
      <c r="I105" s="133"/>
      <c r="J105" s="134" t="str">
        <f t="shared" si="15"/>
        <v>Formula</v>
      </c>
      <c r="K105" s="135" t="s">
        <v>101</v>
      </c>
      <c r="L105" s="133"/>
      <c r="M105" s="136" t="str">
        <f>IFERROR(CHOOSE(MATCH(K105,{"Вугілля","Дизель","Мазут","Гас","СНГ","Природний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5" s="137" t="str">
        <f t="shared" si="16"/>
        <v>Formula</v>
      </c>
      <c r="O105" s="138"/>
      <c r="P105" s="139"/>
      <c r="Q105" s="140"/>
      <c r="R105" s="141"/>
      <c r="S105" s="142"/>
      <c r="T105" s="143"/>
      <c r="U105" s="144"/>
      <c r="V105" s="145"/>
      <c r="W105" s="137" t="str">
        <f t="shared" si="17"/>
        <v>Formula</v>
      </c>
      <c r="X105" s="140"/>
      <c r="Y105" s="146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24" customFormat="1" ht="39.950000000000003" customHeight="1">
      <c r="A106" s="126"/>
      <c r="B106" s="127"/>
      <c r="C106" s="128"/>
      <c r="D106" s="128"/>
      <c r="E106" s="129" t="s">
        <v>101</v>
      </c>
      <c r="F106" s="130"/>
      <c r="G106" s="131" t="s">
        <v>101</v>
      </c>
      <c r="H106" s="132"/>
      <c r="I106" s="133"/>
      <c r="J106" s="134" t="str">
        <f t="shared" si="15"/>
        <v>Formula</v>
      </c>
      <c r="K106" s="135" t="s">
        <v>101</v>
      </c>
      <c r="L106" s="133"/>
      <c r="M106" s="136" t="str">
        <f>IFERROR(CHOOSE(MATCH(K106,{"Вугілля","Дизель","Мазут","Гас","СНГ","Природний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6" s="137" t="str">
        <f t="shared" si="16"/>
        <v>Formula</v>
      </c>
      <c r="O106" s="138"/>
      <c r="P106" s="139"/>
      <c r="Q106" s="140"/>
      <c r="R106" s="141"/>
      <c r="S106" s="142"/>
      <c r="T106" s="143"/>
      <c r="U106" s="144"/>
      <c r="V106" s="145"/>
      <c r="W106" s="137" t="str">
        <f t="shared" si="17"/>
        <v>Formula</v>
      </c>
      <c r="X106" s="140"/>
      <c r="Y106" s="146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24" customFormat="1" ht="39.950000000000003" customHeight="1">
      <c r="A107" s="126"/>
      <c r="B107" s="127"/>
      <c r="C107" s="128"/>
      <c r="D107" s="128"/>
      <c r="E107" s="129" t="s">
        <v>101</v>
      </c>
      <c r="F107" s="130"/>
      <c r="G107" s="131" t="s">
        <v>101</v>
      </c>
      <c r="H107" s="132"/>
      <c r="I107" s="133"/>
      <c r="J107" s="134" t="str">
        <f t="shared" si="15"/>
        <v>Formula</v>
      </c>
      <c r="K107" s="135" t="s">
        <v>101</v>
      </c>
      <c r="L107" s="133"/>
      <c r="M107" s="136" t="str">
        <f>IFERROR(CHOOSE(MATCH(K107,{"Вугілля","Дизель","Мазут","Гас","СНГ","Природний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7" s="137" t="str">
        <f t="shared" si="16"/>
        <v>Formula</v>
      </c>
      <c r="O107" s="138"/>
      <c r="P107" s="139"/>
      <c r="Q107" s="140"/>
      <c r="R107" s="141"/>
      <c r="S107" s="142"/>
      <c r="T107" s="143"/>
      <c r="U107" s="144"/>
      <c r="V107" s="145"/>
      <c r="W107" s="137" t="str">
        <f t="shared" si="17"/>
        <v>Formula</v>
      </c>
      <c r="X107" s="140"/>
      <c r="Y107" s="146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24" customFormat="1" ht="39.950000000000003" customHeight="1">
      <c r="A108" s="126"/>
      <c r="B108" s="127"/>
      <c r="C108" s="128"/>
      <c r="D108" s="128"/>
      <c r="E108" s="129" t="s">
        <v>101</v>
      </c>
      <c r="F108" s="130"/>
      <c r="G108" s="131" t="s">
        <v>101</v>
      </c>
      <c r="H108" s="132"/>
      <c r="I108" s="133"/>
      <c r="J108" s="134" t="str">
        <f t="shared" si="15"/>
        <v>Formula</v>
      </c>
      <c r="K108" s="135" t="s">
        <v>101</v>
      </c>
      <c r="L108" s="133"/>
      <c r="M108" s="136" t="str">
        <f>IFERROR(CHOOSE(MATCH(K108,{"Вугілля","Дизель","Мазут","Гас","СНГ","Природний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8" s="137" t="str">
        <f t="shared" si="16"/>
        <v>Formula</v>
      </c>
      <c r="O108" s="138"/>
      <c r="P108" s="139"/>
      <c r="Q108" s="140"/>
      <c r="R108" s="141"/>
      <c r="S108" s="142"/>
      <c r="T108" s="143"/>
      <c r="U108" s="144"/>
      <c r="V108" s="145"/>
      <c r="W108" s="137" t="str">
        <f t="shared" si="17"/>
        <v>Formula</v>
      </c>
      <c r="X108" s="140"/>
      <c r="Y108" s="146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24" customFormat="1" ht="39.950000000000003" customHeight="1">
      <c r="A109" s="126"/>
      <c r="B109" s="127"/>
      <c r="C109" s="128"/>
      <c r="D109" s="128"/>
      <c r="E109" s="129" t="s">
        <v>101</v>
      </c>
      <c r="F109" s="130"/>
      <c r="G109" s="131" t="s">
        <v>101</v>
      </c>
      <c r="H109" s="132"/>
      <c r="I109" s="133"/>
      <c r="J109" s="134" t="str">
        <f t="shared" si="15"/>
        <v>Formula</v>
      </c>
      <c r="K109" s="135" t="s">
        <v>101</v>
      </c>
      <c r="L109" s="133"/>
      <c r="M109" s="136" t="str">
        <f>IFERROR(CHOOSE(MATCH(K109,{"Вугілля","Дизель","Мазут","Гас","СНГ","Природний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09" s="137" t="str">
        <f t="shared" si="16"/>
        <v>Formula</v>
      </c>
      <c r="O109" s="138"/>
      <c r="P109" s="139"/>
      <c r="Q109" s="140"/>
      <c r="R109" s="141"/>
      <c r="S109" s="142"/>
      <c r="T109" s="143"/>
      <c r="U109" s="144"/>
      <c r="V109" s="145"/>
      <c r="W109" s="137" t="str">
        <f t="shared" si="17"/>
        <v>Formula</v>
      </c>
      <c r="X109" s="140"/>
      <c r="Y109" s="146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24" customFormat="1" ht="39.950000000000003" customHeight="1">
      <c r="A110" s="126"/>
      <c r="B110" s="127"/>
      <c r="C110" s="128"/>
      <c r="D110" s="128"/>
      <c r="E110" s="129" t="s">
        <v>101</v>
      </c>
      <c r="F110" s="130"/>
      <c r="G110" s="131" t="s">
        <v>101</v>
      </c>
      <c r="H110" s="132"/>
      <c r="I110" s="133"/>
      <c r="J110" s="134" t="str">
        <f t="shared" si="15"/>
        <v>Formula</v>
      </c>
      <c r="K110" s="135" t="s">
        <v>101</v>
      </c>
      <c r="L110" s="133"/>
      <c r="M110" s="136" t="str">
        <f>IFERROR(CHOOSE(MATCH(K110,{"Вугілля","Дизель","Мазут","Гас","СНГ","Природний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0" s="137" t="str">
        <f t="shared" si="16"/>
        <v>Formula</v>
      </c>
      <c r="O110" s="138"/>
      <c r="P110" s="139"/>
      <c r="Q110" s="140"/>
      <c r="R110" s="141"/>
      <c r="S110" s="142"/>
      <c r="T110" s="143"/>
      <c r="U110" s="144"/>
      <c r="V110" s="145"/>
      <c r="W110" s="137" t="str">
        <f t="shared" si="17"/>
        <v>Formula</v>
      </c>
      <c r="X110" s="140"/>
      <c r="Y110" s="146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24" customFormat="1" ht="39.950000000000003" customHeight="1">
      <c r="A111" s="126"/>
      <c r="B111" s="127"/>
      <c r="C111" s="128"/>
      <c r="D111" s="128"/>
      <c r="E111" s="129" t="s">
        <v>101</v>
      </c>
      <c r="F111" s="130"/>
      <c r="G111" s="131" t="s">
        <v>101</v>
      </c>
      <c r="H111" s="132"/>
      <c r="I111" s="133"/>
      <c r="J111" s="134" t="str">
        <f t="shared" si="15"/>
        <v>Formula</v>
      </c>
      <c r="K111" s="135" t="s">
        <v>101</v>
      </c>
      <c r="L111" s="133"/>
      <c r="M111" s="136" t="str">
        <f>IFERROR(CHOOSE(MATCH(K111,{"Вугілля","Дизель","Мазут","Гас","СНГ","Природний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1" s="137" t="str">
        <f t="shared" si="16"/>
        <v>Formula</v>
      </c>
      <c r="O111" s="138"/>
      <c r="P111" s="139"/>
      <c r="Q111" s="140"/>
      <c r="R111" s="141"/>
      <c r="S111" s="142"/>
      <c r="T111" s="143"/>
      <c r="U111" s="144"/>
      <c r="V111" s="145"/>
      <c r="W111" s="137" t="str">
        <f t="shared" si="17"/>
        <v>Formula</v>
      </c>
      <c r="X111" s="140"/>
      <c r="Y111" s="146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25" customFormat="1" ht="39.950000000000003" customHeight="1">
      <c r="A112" s="126"/>
      <c r="B112" s="127"/>
      <c r="C112" s="128"/>
      <c r="D112" s="128"/>
      <c r="E112" s="129" t="s">
        <v>101</v>
      </c>
      <c r="F112" s="130"/>
      <c r="G112" s="131" t="s">
        <v>101</v>
      </c>
      <c r="H112" s="132"/>
      <c r="I112" s="133"/>
      <c r="J112" s="134" t="str">
        <f t="shared" si="15"/>
        <v>Formula</v>
      </c>
      <c r="K112" s="135" t="s">
        <v>101</v>
      </c>
      <c r="L112" s="133"/>
      <c r="M112" s="136" t="str">
        <f>IFERROR(CHOOSE(MATCH(K112,{"Вугілля","Дизель","Мазут","Гас","СНГ","Природний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2" s="137" t="str">
        <f t="shared" si="16"/>
        <v>Formula</v>
      </c>
      <c r="O112" s="138"/>
      <c r="P112" s="139"/>
      <c r="Q112" s="140"/>
      <c r="R112" s="141"/>
      <c r="S112" s="142"/>
      <c r="T112" s="143"/>
      <c r="U112" s="144"/>
      <c r="V112" s="145"/>
      <c r="W112" s="137" t="str">
        <f t="shared" si="17"/>
        <v>Formula</v>
      </c>
      <c r="X112" s="140"/>
      <c r="Y112" s="146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25" customFormat="1" ht="39.950000000000003" customHeight="1">
      <c r="A113" s="126"/>
      <c r="B113" s="127"/>
      <c r="C113" s="128"/>
      <c r="D113" s="128"/>
      <c r="E113" s="129" t="s">
        <v>101</v>
      </c>
      <c r="F113" s="130"/>
      <c r="G113" s="131" t="s">
        <v>101</v>
      </c>
      <c r="H113" s="132"/>
      <c r="I113" s="133"/>
      <c r="J113" s="134" t="str">
        <f t="shared" si="15"/>
        <v>Formula</v>
      </c>
      <c r="K113" s="135" t="s">
        <v>101</v>
      </c>
      <c r="L113" s="133"/>
      <c r="M113" s="136" t="str">
        <f>IFERROR(CHOOSE(MATCH(K113,{"Вугілля","Дизель","Мазут","Гас","СНГ","Природний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3" s="137" t="str">
        <f t="shared" si="16"/>
        <v>Formula</v>
      </c>
      <c r="O113" s="138"/>
      <c r="P113" s="139"/>
      <c r="Q113" s="140"/>
      <c r="R113" s="141"/>
      <c r="S113" s="142"/>
      <c r="T113" s="143"/>
      <c r="U113" s="144"/>
      <c r="V113" s="145"/>
      <c r="W113" s="137" t="str">
        <f t="shared" si="17"/>
        <v>Formula</v>
      </c>
      <c r="X113" s="140"/>
      <c r="Y113" s="146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25" customFormat="1" ht="39.950000000000003" customHeight="1">
      <c r="A114" s="126"/>
      <c r="B114" s="127"/>
      <c r="C114" s="128"/>
      <c r="D114" s="128"/>
      <c r="E114" s="129" t="s">
        <v>101</v>
      </c>
      <c r="F114" s="130"/>
      <c r="G114" s="131" t="s">
        <v>101</v>
      </c>
      <c r="H114" s="132"/>
      <c r="I114" s="133"/>
      <c r="J114" s="134" t="str">
        <f t="shared" si="15"/>
        <v>Formula</v>
      </c>
      <c r="K114" s="135" t="s">
        <v>101</v>
      </c>
      <c r="L114" s="133"/>
      <c r="M114" s="136" t="str">
        <f>IFERROR(CHOOSE(MATCH(K114,{"Вугілля","Дизель","Мазут","Гас","СНГ","Природний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4" s="137" t="str">
        <f t="shared" si="16"/>
        <v>Formula</v>
      </c>
      <c r="O114" s="138"/>
      <c r="P114" s="139"/>
      <c r="Q114" s="140"/>
      <c r="R114" s="141"/>
      <c r="S114" s="142"/>
      <c r="T114" s="143"/>
      <c r="U114" s="144"/>
      <c r="V114" s="145"/>
      <c r="W114" s="137" t="str">
        <f t="shared" si="17"/>
        <v>Formula</v>
      </c>
      <c r="X114" s="140"/>
      <c r="Y114" s="146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25" customFormat="1" ht="39.950000000000003" customHeight="1">
      <c r="A115" s="126"/>
      <c r="B115" s="127"/>
      <c r="C115" s="128"/>
      <c r="D115" s="128"/>
      <c r="E115" s="129" t="s">
        <v>101</v>
      </c>
      <c r="F115" s="130"/>
      <c r="G115" s="131" t="s">
        <v>101</v>
      </c>
      <c r="H115" s="132"/>
      <c r="I115" s="133"/>
      <c r="J115" s="134" t="str">
        <f t="shared" si="15"/>
        <v>Formula</v>
      </c>
      <c r="K115" s="135" t="s">
        <v>101</v>
      </c>
      <c r="L115" s="133"/>
      <c r="M115" s="136" t="str">
        <f>IFERROR(CHOOSE(MATCH(K115,{"Вугілля","Дизель","Мазут","Гас","СНГ","Природний газ","Деревина (знелісення)"," Деревина (лісовідновлення)","Інше"},0),96.3,74.1,77.4,71.5,63.1,56.1,109.6,0,"Add details in last column"),"Formula")</f>
        <v>Formula</v>
      </c>
      <c r="N115" s="137" t="str">
        <f t="shared" si="16"/>
        <v>Formula</v>
      </c>
      <c r="O115" s="138"/>
      <c r="P115" s="139"/>
      <c r="Q115" s="140"/>
      <c r="R115" s="141"/>
      <c r="S115" s="142"/>
      <c r="T115" s="143"/>
      <c r="U115" s="144"/>
      <c r="V115" s="145"/>
      <c r="W115" s="137" t="str">
        <f t="shared" si="17"/>
        <v>Formula</v>
      </c>
      <c r="X115" s="140"/>
      <c r="Y115" s="146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14" customFormat="1" ht="23.25" customHeight="1">
      <c r="A116" s="19"/>
      <c r="B116" s="53"/>
      <c r="C116" s="22"/>
      <c r="D116" s="20"/>
      <c r="E116" s="19"/>
      <c r="F116" s="22"/>
      <c r="G116" s="19"/>
      <c r="H116" s="49"/>
      <c r="I116" s="49"/>
      <c r="J116" s="57"/>
      <c r="K116" s="19"/>
      <c r="L116" s="19"/>
      <c r="M116" s="23"/>
      <c r="N116" s="19"/>
      <c r="O116" s="49"/>
      <c r="P116" s="49"/>
      <c r="Q116" s="19"/>
      <c r="R116" s="19"/>
      <c r="S116" s="19"/>
      <c r="T116" s="19"/>
      <c r="U116" s="19"/>
      <c r="V116" s="19"/>
      <c r="W116" s="19"/>
      <c r="X116" s="20"/>
      <c r="Y116" s="20"/>
      <c r="Z116" s="19"/>
      <c r="AA116" s="19"/>
      <c r="AB116" s="19"/>
      <c r="AC116" s="19"/>
      <c r="AD116" s="19"/>
      <c r="AE116" s="19"/>
    </row>
    <row r="117" spans="1:50" s="14" customFormat="1">
      <c r="A117" s="19"/>
      <c r="B117" s="53"/>
      <c r="C117" s="22"/>
      <c r="D117" s="20"/>
      <c r="E117" s="19"/>
      <c r="F117" s="22"/>
      <c r="G117" s="19"/>
      <c r="H117" s="49"/>
      <c r="I117" s="49"/>
      <c r="J117" s="57"/>
      <c r="K117" s="19"/>
      <c r="L117" s="19"/>
      <c r="M117" s="23"/>
      <c r="N117" s="19"/>
      <c r="O117" s="49"/>
      <c r="P117" s="49"/>
      <c r="Q117" s="19"/>
      <c r="R117" s="19"/>
      <c r="S117" s="19"/>
      <c r="T117" s="19"/>
      <c r="U117" s="19"/>
      <c r="V117" s="19"/>
      <c r="W117" s="19"/>
      <c r="X117" s="20"/>
      <c r="Y117" s="20"/>
      <c r="Z117" s="19"/>
      <c r="AA117" s="19"/>
      <c r="AB117" s="19"/>
      <c r="AC117" s="19"/>
      <c r="AD117" s="19"/>
      <c r="AE117" s="19"/>
    </row>
    <row r="118" spans="1:50" s="14" customFormat="1">
      <c r="A118" s="19"/>
      <c r="B118" s="53"/>
      <c r="C118" s="22"/>
      <c r="D118" s="20"/>
      <c r="E118" s="19"/>
      <c r="F118" s="22"/>
      <c r="G118" s="19"/>
      <c r="H118" s="49"/>
      <c r="I118" s="49"/>
      <c r="J118" s="57"/>
      <c r="K118" s="19"/>
      <c r="L118" s="19"/>
      <c r="M118" s="23"/>
      <c r="N118" s="19"/>
      <c r="O118" s="49"/>
      <c r="P118" s="49"/>
      <c r="Q118" s="19"/>
      <c r="R118" s="19"/>
      <c r="S118" s="19"/>
      <c r="T118" s="19"/>
      <c r="U118" s="19"/>
      <c r="V118" s="19"/>
      <c r="W118" s="19"/>
      <c r="X118" s="20"/>
      <c r="Y118" s="20"/>
      <c r="Z118" s="19"/>
      <c r="AA118" s="19"/>
      <c r="AB118" s="19"/>
      <c r="AC118" s="19"/>
      <c r="AD118" s="19"/>
      <c r="AE118" s="19"/>
    </row>
    <row r="119" spans="1:50" s="14" customFormat="1">
      <c r="A119" s="19"/>
      <c r="B119" s="53"/>
      <c r="C119" s="22"/>
      <c r="D119" s="20"/>
      <c r="E119" s="19"/>
      <c r="F119" s="22"/>
      <c r="G119" s="19"/>
      <c r="H119" s="49"/>
      <c r="I119" s="49"/>
      <c r="J119" s="57"/>
      <c r="K119" s="19"/>
      <c r="L119" s="19"/>
      <c r="M119" s="23"/>
      <c r="N119" s="19"/>
      <c r="O119" s="49"/>
      <c r="P119" s="49"/>
      <c r="Q119" s="19"/>
      <c r="R119" s="19"/>
      <c r="S119" s="19"/>
      <c r="T119" s="19"/>
      <c r="U119" s="19"/>
      <c r="V119" s="19"/>
      <c r="W119" s="19"/>
      <c r="X119" s="20"/>
      <c r="Y119" s="20"/>
      <c r="Z119" s="19"/>
      <c r="AA119" s="19"/>
      <c r="AB119" s="19"/>
      <c r="AC119" s="19"/>
      <c r="AD119" s="19"/>
      <c r="AE119" s="19"/>
    </row>
    <row r="120" spans="1:50" s="14" customFormat="1">
      <c r="A120" s="19"/>
      <c r="B120" s="53"/>
      <c r="C120" s="22"/>
      <c r="D120" s="20"/>
      <c r="E120" s="19"/>
      <c r="F120" s="22"/>
      <c r="G120" s="19"/>
      <c r="H120" s="49"/>
      <c r="I120" s="49"/>
      <c r="J120" s="57"/>
      <c r="K120" s="19"/>
      <c r="L120" s="19"/>
      <c r="M120" s="23"/>
      <c r="N120" s="19"/>
      <c r="O120" s="49"/>
      <c r="P120" s="49"/>
      <c r="Q120" s="19"/>
      <c r="R120" s="19"/>
      <c r="S120" s="19"/>
      <c r="T120" s="19"/>
      <c r="U120" s="19"/>
      <c r="V120" s="19"/>
      <c r="W120" s="19"/>
      <c r="X120" s="20"/>
      <c r="Y120" s="20"/>
      <c r="Z120" s="19"/>
      <c r="AA120" s="19"/>
      <c r="AB120" s="19"/>
      <c r="AC120" s="19"/>
      <c r="AD120" s="19"/>
      <c r="AE120" s="19"/>
    </row>
    <row r="121" spans="1:50" s="14" customFormat="1">
      <c r="A121" s="19"/>
      <c r="B121" s="53"/>
      <c r="C121" s="22"/>
      <c r="D121" s="20"/>
      <c r="E121" s="19"/>
      <c r="F121" s="22"/>
      <c r="G121" s="19"/>
      <c r="H121" s="49"/>
      <c r="I121" s="49"/>
      <c r="J121" s="57"/>
      <c r="K121" s="19"/>
      <c r="L121" s="19"/>
      <c r="M121" s="23"/>
      <c r="N121" s="19"/>
      <c r="O121" s="49"/>
      <c r="P121" s="49"/>
      <c r="Q121" s="19"/>
      <c r="R121" s="19"/>
      <c r="S121" s="19"/>
      <c r="T121" s="19"/>
      <c r="U121" s="19"/>
      <c r="V121" s="19"/>
      <c r="W121" s="19"/>
      <c r="X121" s="20"/>
      <c r="Y121" s="20"/>
      <c r="Z121" s="19"/>
      <c r="AA121" s="19"/>
      <c r="AB121" s="19"/>
      <c r="AC121" s="19"/>
      <c r="AD121" s="19"/>
      <c r="AE121" s="19"/>
    </row>
    <row r="122" spans="1:50" s="14" customFormat="1">
      <c r="A122" s="19"/>
      <c r="B122" s="53"/>
      <c r="C122" s="22"/>
      <c r="D122" s="20"/>
      <c r="E122" s="19"/>
      <c r="F122" s="22"/>
      <c r="G122" s="19"/>
      <c r="H122" s="49"/>
      <c r="I122" s="49"/>
      <c r="J122" s="57"/>
      <c r="K122" s="19"/>
      <c r="L122" s="19"/>
      <c r="M122" s="23"/>
      <c r="N122" s="19"/>
      <c r="O122" s="49"/>
      <c r="P122" s="49"/>
      <c r="Q122" s="19"/>
      <c r="R122" s="19"/>
      <c r="S122" s="19"/>
      <c r="T122" s="19"/>
      <c r="U122" s="19"/>
      <c r="V122" s="19"/>
      <c r="W122" s="19"/>
      <c r="X122" s="20"/>
      <c r="Y122" s="20"/>
      <c r="Z122" s="19"/>
      <c r="AA122" s="19"/>
      <c r="AB122" s="19"/>
      <c r="AC122" s="19"/>
      <c r="AD122" s="19"/>
      <c r="AE122" s="19"/>
    </row>
    <row r="123" spans="1:50" s="14" customFormat="1">
      <c r="A123" s="19"/>
      <c r="B123" s="53"/>
      <c r="C123" s="22"/>
      <c r="D123" s="20"/>
      <c r="E123" s="19"/>
      <c r="F123" s="22"/>
      <c r="G123" s="19"/>
      <c r="H123" s="49"/>
      <c r="I123" s="49"/>
      <c r="J123" s="57"/>
      <c r="K123" s="19"/>
      <c r="L123" s="19"/>
      <c r="M123" s="23"/>
      <c r="N123" s="19"/>
      <c r="O123" s="49"/>
      <c r="P123" s="49"/>
      <c r="Q123" s="19"/>
      <c r="R123" s="19"/>
      <c r="S123" s="19"/>
      <c r="T123" s="19"/>
      <c r="U123" s="19"/>
      <c r="V123" s="19"/>
      <c r="W123" s="19"/>
      <c r="X123" s="20"/>
      <c r="Y123" s="20"/>
      <c r="Z123" s="19"/>
      <c r="AA123" s="19"/>
      <c r="AB123" s="19"/>
      <c r="AC123" s="19"/>
      <c r="AD123" s="19"/>
      <c r="AE123" s="19"/>
    </row>
    <row r="124" spans="1:50" s="14" customFormat="1">
      <c r="A124" s="19"/>
      <c r="B124" s="53"/>
      <c r="C124" s="22"/>
      <c r="D124" s="20"/>
      <c r="E124" s="19"/>
      <c r="F124" s="22"/>
      <c r="G124" s="19"/>
      <c r="H124" s="49"/>
      <c r="I124" s="49"/>
      <c r="J124" s="57"/>
      <c r="K124" s="19"/>
      <c r="L124" s="19"/>
      <c r="M124" s="23"/>
      <c r="N124" s="19"/>
      <c r="O124" s="49"/>
      <c r="P124" s="49"/>
      <c r="Q124" s="19"/>
      <c r="R124" s="19"/>
      <c r="S124" s="19"/>
      <c r="T124" s="19"/>
      <c r="U124" s="19"/>
      <c r="V124" s="19"/>
      <c r="W124" s="19"/>
      <c r="X124" s="20"/>
      <c r="Y124" s="20"/>
      <c r="Z124" s="19"/>
      <c r="AA124" s="19"/>
      <c r="AB124" s="19"/>
      <c r="AC124" s="19"/>
      <c r="AD124" s="19"/>
      <c r="AE124" s="19"/>
    </row>
    <row r="125" spans="1:50" s="14" customFormat="1">
      <c r="A125" s="19"/>
      <c r="B125" s="53"/>
      <c r="C125" s="22"/>
      <c r="D125" s="20"/>
      <c r="E125" s="19"/>
      <c r="F125" s="22"/>
      <c r="G125" s="19"/>
      <c r="H125" s="49"/>
      <c r="I125" s="49"/>
      <c r="J125" s="57"/>
      <c r="K125" s="19"/>
      <c r="L125" s="19"/>
      <c r="M125" s="23"/>
      <c r="N125" s="19"/>
      <c r="O125" s="49"/>
      <c r="P125" s="49"/>
      <c r="Q125" s="19"/>
      <c r="R125" s="19"/>
      <c r="S125" s="19"/>
      <c r="T125" s="19"/>
      <c r="U125" s="19"/>
      <c r="V125" s="19"/>
      <c r="W125" s="19"/>
      <c r="X125" s="20"/>
      <c r="Y125" s="20"/>
      <c r="Z125" s="19"/>
      <c r="AA125" s="19"/>
      <c r="AB125" s="19"/>
      <c r="AC125" s="19"/>
      <c r="AD125" s="19"/>
      <c r="AE125" s="19"/>
    </row>
    <row r="126" spans="1:50" s="14" customFormat="1">
      <c r="A126" s="19"/>
      <c r="B126" s="53"/>
      <c r="C126" s="22"/>
      <c r="D126" s="20"/>
      <c r="E126" s="19"/>
      <c r="F126" s="22"/>
      <c r="G126" s="19"/>
      <c r="H126" s="49"/>
      <c r="I126" s="49"/>
      <c r="J126" s="57"/>
      <c r="K126" s="19"/>
      <c r="L126" s="19"/>
      <c r="M126" s="23"/>
      <c r="N126" s="19"/>
      <c r="O126" s="49"/>
      <c r="P126" s="49"/>
      <c r="Q126" s="19"/>
      <c r="R126" s="19"/>
      <c r="S126" s="19"/>
      <c r="T126" s="19"/>
      <c r="U126" s="19"/>
      <c r="V126" s="19"/>
      <c r="W126" s="19"/>
      <c r="X126" s="20"/>
      <c r="Y126" s="20"/>
      <c r="Z126" s="19"/>
      <c r="AA126" s="19"/>
      <c r="AB126" s="19"/>
      <c r="AC126" s="19"/>
      <c r="AD126" s="19"/>
      <c r="AE126" s="19"/>
    </row>
    <row r="127" spans="1:50" s="14" customFormat="1">
      <c r="A127" s="19"/>
      <c r="B127" s="53"/>
      <c r="C127" s="22"/>
      <c r="D127" s="20"/>
      <c r="E127" s="19"/>
      <c r="F127" s="22"/>
      <c r="G127" s="19"/>
      <c r="H127" s="49"/>
      <c r="I127" s="49"/>
      <c r="J127" s="57"/>
      <c r="K127" s="19"/>
      <c r="L127" s="19"/>
      <c r="M127" s="23"/>
      <c r="N127" s="19"/>
      <c r="O127" s="49"/>
      <c r="P127" s="49"/>
      <c r="Q127" s="19"/>
      <c r="R127" s="19"/>
      <c r="S127" s="19"/>
      <c r="T127" s="19"/>
      <c r="U127" s="19"/>
      <c r="V127" s="19"/>
      <c r="W127" s="19"/>
      <c r="X127" s="20"/>
      <c r="Y127" s="20"/>
      <c r="Z127" s="19"/>
      <c r="AA127" s="19"/>
      <c r="AB127" s="19"/>
      <c r="AC127" s="19"/>
      <c r="AD127" s="19"/>
      <c r="AE127" s="19"/>
    </row>
    <row r="128" spans="1:50" s="14" customFormat="1">
      <c r="A128" s="19"/>
      <c r="B128" s="53"/>
      <c r="C128" s="22"/>
      <c r="D128" s="20"/>
      <c r="E128" s="19"/>
      <c r="F128" s="22"/>
      <c r="G128" s="19"/>
      <c r="H128" s="49"/>
      <c r="I128" s="49"/>
      <c r="J128" s="57"/>
      <c r="K128" s="19"/>
      <c r="L128" s="19"/>
      <c r="M128" s="23"/>
      <c r="N128" s="19"/>
      <c r="O128" s="49"/>
      <c r="P128" s="49"/>
      <c r="Q128" s="19"/>
      <c r="R128" s="19"/>
      <c r="S128" s="19"/>
      <c r="T128" s="19"/>
      <c r="U128" s="19"/>
      <c r="V128" s="19"/>
      <c r="W128" s="19"/>
      <c r="X128" s="20"/>
      <c r="Y128" s="20"/>
      <c r="Z128" s="19"/>
      <c r="AA128" s="19"/>
      <c r="AB128" s="19"/>
      <c r="AC128" s="19"/>
      <c r="AD128" s="19"/>
      <c r="AE128" s="19"/>
    </row>
    <row r="129" spans="1:31" s="14" customFormat="1">
      <c r="A129" s="19"/>
      <c r="B129" s="53"/>
      <c r="C129" s="22"/>
      <c r="D129" s="20"/>
      <c r="E129" s="19"/>
      <c r="F129" s="22"/>
      <c r="G129" s="19"/>
      <c r="H129" s="49"/>
      <c r="I129" s="49"/>
      <c r="J129" s="57"/>
      <c r="K129" s="19"/>
      <c r="L129" s="19"/>
      <c r="M129" s="23"/>
      <c r="N129" s="19"/>
      <c r="O129" s="49"/>
      <c r="P129" s="49"/>
      <c r="Q129" s="19"/>
      <c r="R129" s="19"/>
      <c r="S129" s="19"/>
      <c r="T129" s="19"/>
      <c r="U129" s="19"/>
      <c r="V129" s="19"/>
      <c r="W129" s="19"/>
      <c r="X129" s="20"/>
      <c r="Y129" s="20"/>
      <c r="Z129" s="19"/>
      <c r="AA129" s="19"/>
      <c r="AB129" s="19"/>
      <c r="AC129" s="19"/>
      <c r="AD129" s="19"/>
      <c r="AE129" s="19"/>
    </row>
    <row r="130" spans="1:31" s="14" customFormat="1">
      <c r="A130" s="19"/>
      <c r="B130" s="53"/>
      <c r="C130" s="22"/>
      <c r="D130" s="20"/>
      <c r="E130" s="19"/>
      <c r="F130" s="22"/>
      <c r="G130" s="19"/>
      <c r="H130" s="49"/>
      <c r="I130" s="49"/>
      <c r="J130" s="57"/>
      <c r="K130" s="19"/>
      <c r="L130" s="19"/>
      <c r="M130" s="23"/>
      <c r="N130" s="19"/>
      <c r="O130" s="49"/>
      <c r="P130" s="49"/>
      <c r="Q130" s="19"/>
      <c r="R130" s="19"/>
      <c r="S130" s="19"/>
      <c r="T130" s="19"/>
      <c r="U130" s="19"/>
      <c r="V130" s="19"/>
      <c r="W130" s="19"/>
      <c r="X130" s="20"/>
      <c r="Y130" s="20"/>
      <c r="Z130" s="19"/>
      <c r="AA130" s="19"/>
      <c r="AB130" s="19"/>
      <c r="AC130" s="19"/>
      <c r="AD130" s="19"/>
      <c r="AE130" s="19"/>
    </row>
    <row r="131" spans="1:31" s="14" customFormat="1">
      <c r="A131" s="19"/>
      <c r="B131" s="53"/>
      <c r="C131" s="22"/>
      <c r="D131" s="20"/>
      <c r="E131" s="19"/>
      <c r="F131" s="22"/>
      <c r="G131" s="19"/>
      <c r="H131" s="49"/>
      <c r="I131" s="49"/>
      <c r="J131" s="57"/>
      <c r="K131" s="19"/>
      <c r="L131" s="19"/>
      <c r="M131" s="23"/>
      <c r="N131" s="19"/>
      <c r="O131" s="49"/>
      <c r="P131" s="49"/>
      <c r="Q131" s="19"/>
      <c r="R131" s="19"/>
      <c r="S131" s="19"/>
      <c r="T131" s="19"/>
      <c r="U131" s="19"/>
      <c r="V131" s="19"/>
      <c r="W131" s="19"/>
      <c r="X131" s="20"/>
      <c r="Y131" s="20"/>
      <c r="Z131" s="19"/>
      <c r="AA131" s="19"/>
      <c r="AB131" s="19"/>
      <c r="AC131" s="19"/>
      <c r="AD131" s="19"/>
      <c r="AE131" s="19"/>
    </row>
    <row r="132" spans="1:31" s="14" customFormat="1">
      <c r="A132" s="19"/>
      <c r="B132" s="53"/>
      <c r="C132" s="22"/>
      <c r="D132" s="20"/>
      <c r="E132" s="19"/>
      <c r="F132" s="22"/>
      <c r="G132" s="19"/>
      <c r="H132" s="49"/>
      <c r="I132" s="49"/>
      <c r="J132" s="57"/>
      <c r="K132" s="19"/>
      <c r="L132" s="19"/>
      <c r="M132" s="23"/>
      <c r="N132" s="19"/>
      <c r="O132" s="49"/>
      <c r="P132" s="49"/>
      <c r="Q132" s="19"/>
      <c r="R132" s="19"/>
      <c r="S132" s="19"/>
      <c r="T132" s="19"/>
      <c r="U132" s="19"/>
      <c r="V132" s="19"/>
      <c r="W132" s="19"/>
      <c r="X132" s="20"/>
      <c r="Y132" s="20"/>
      <c r="Z132" s="19"/>
      <c r="AA132" s="19"/>
      <c r="AB132" s="19"/>
      <c r="AC132" s="19"/>
      <c r="AD132" s="19"/>
      <c r="AE132" s="19"/>
    </row>
    <row r="133" spans="1:31" s="14" customFormat="1">
      <c r="A133" s="19"/>
      <c r="B133" s="53"/>
      <c r="C133" s="22"/>
      <c r="D133" s="20"/>
      <c r="E133" s="19"/>
      <c r="F133" s="22"/>
      <c r="G133" s="19"/>
      <c r="H133" s="49"/>
      <c r="I133" s="49"/>
      <c r="J133" s="57"/>
      <c r="K133" s="19"/>
      <c r="L133" s="19"/>
      <c r="M133" s="23"/>
      <c r="N133" s="19"/>
      <c r="O133" s="49"/>
      <c r="P133" s="49"/>
      <c r="Q133" s="19"/>
      <c r="R133" s="19"/>
      <c r="S133" s="19"/>
      <c r="T133" s="19"/>
      <c r="U133" s="19"/>
      <c r="V133" s="19"/>
      <c r="W133" s="19"/>
      <c r="X133" s="20"/>
      <c r="Y133" s="20"/>
      <c r="Z133" s="19"/>
      <c r="AA133" s="19"/>
      <c r="AB133" s="19"/>
      <c r="AC133" s="19"/>
      <c r="AD133" s="19"/>
      <c r="AE133" s="19"/>
    </row>
    <row r="134" spans="1:31" s="14" customFormat="1">
      <c r="A134" s="19"/>
      <c r="B134" s="53"/>
      <c r="C134" s="22"/>
      <c r="D134" s="20"/>
      <c r="E134" s="19"/>
      <c r="F134" s="22"/>
      <c r="G134" s="19"/>
      <c r="H134" s="49"/>
      <c r="I134" s="49"/>
      <c r="J134" s="57"/>
      <c r="K134" s="19"/>
      <c r="L134" s="19"/>
      <c r="M134" s="23"/>
      <c r="N134" s="19"/>
      <c r="O134" s="49"/>
      <c r="P134" s="49"/>
      <c r="Q134" s="19"/>
      <c r="R134" s="19"/>
      <c r="S134" s="19"/>
      <c r="T134" s="19"/>
      <c r="U134" s="19"/>
      <c r="V134" s="19"/>
      <c r="W134" s="19"/>
      <c r="X134" s="20"/>
      <c r="Y134" s="20"/>
      <c r="Z134" s="19"/>
      <c r="AA134" s="19"/>
      <c r="AB134" s="19"/>
      <c r="AC134" s="19"/>
      <c r="AD134" s="19"/>
      <c r="AE134" s="19"/>
    </row>
    <row r="135" spans="1:31" s="14" customFormat="1">
      <c r="A135" s="19"/>
      <c r="B135" s="53"/>
      <c r="C135" s="22"/>
      <c r="D135" s="20"/>
      <c r="E135" s="19"/>
      <c r="F135" s="22"/>
      <c r="G135" s="19"/>
      <c r="H135" s="49"/>
      <c r="I135" s="49"/>
      <c r="J135" s="57"/>
      <c r="K135" s="19"/>
      <c r="L135" s="19"/>
      <c r="M135" s="23"/>
      <c r="N135" s="19"/>
      <c r="O135" s="49"/>
      <c r="P135" s="49"/>
      <c r="Q135" s="19"/>
      <c r="R135" s="19"/>
      <c r="S135" s="19"/>
      <c r="T135" s="19"/>
      <c r="U135" s="19"/>
      <c r="V135" s="19"/>
      <c r="W135" s="19"/>
      <c r="X135" s="20"/>
      <c r="Y135" s="20"/>
      <c r="Z135" s="19"/>
      <c r="AA135" s="19"/>
      <c r="AB135" s="19"/>
      <c r="AC135" s="19"/>
      <c r="AD135" s="19"/>
      <c r="AE135" s="19"/>
    </row>
    <row r="136" spans="1:31" s="14" customFormat="1">
      <c r="A136" s="19"/>
      <c r="B136" s="53"/>
      <c r="C136" s="22"/>
      <c r="D136" s="20"/>
      <c r="E136" s="19"/>
      <c r="F136" s="22"/>
      <c r="G136" s="19"/>
      <c r="H136" s="49"/>
      <c r="I136" s="49"/>
      <c r="J136" s="57"/>
      <c r="K136" s="19"/>
      <c r="L136" s="19"/>
      <c r="M136" s="23"/>
      <c r="N136" s="19"/>
      <c r="O136" s="49"/>
      <c r="P136" s="49"/>
      <c r="Q136" s="19"/>
      <c r="R136" s="19"/>
      <c r="S136" s="19"/>
      <c r="T136" s="19"/>
      <c r="U136" s="19"/>
      <c r="V136" s="19"/>
      <c r="W136" s="19"/>
      <c r="X136" s="20"/>
      <c r="Y136" s="20"/>
      <c r="Z136" s="19"/>
      <c r="AA136" s="19"/>
      <c r="AB136" s="19"/>
      <c r="AC136" s="19"/>
      <c r="AD136" s="19"/>
      <c r="AE136" s="19"/>
    </row>
    <row r="137" spans="1:31" s="14" customFormat="1">
      <c r="A137" s="19"/>
      <c r="B137" s="53"/>
      <c r="C137" s="22"/>
      <c r="D137" s="20"/>
      <c r="E137" s="19"/>
      <c r="F137" s="22"/>
      <c r="G137" s="19"/>
      <c r="H137" s="49"/>
      <c r="I137" s="49"/>
      <c r="J137" s="57"/>
      <c r="K137" s="19"/>
      <c r="L137" s="19"/>
      <c r="M137" s="23"/>
      <c r="N137" s="19"/>
      <c r="O137" s="49"/>
      <c r="P137" s="49"/>
      <c r="Q137" s="19"/>
      <c r="R137" s="19"/>
      <c r="S137" s="19"/>
      <c r="T137" s="19"/>
      <c r="U137" s="19"/>
      <c r="V137" s="19"/>
      <c r="W137" s="19"/>
      <c r="X137" s="20"/>
      <c r="Y137" s="20"/>
      <c r="Z137" s="19"/>
      <c r="AA137" s="19"/>
      <c r="AB137" s="19"/>
      <c r="AC137" s="19"/>
      <c r="AD137" s="19"/>
      <c r="AE137" s="19"/>
    </row>
    <row r="138" spans="1:31" s="14" customFormat="1">
      <c r="A138" s="19"/>
      <c r="B138" s="53"/>
      <c r="C138" s="22"/>
      <c r="D138" s="20"/>
      <c r="E138" s="19"/>
      <c r="F138" s="22"/>
      <c r="G138" s="19"/>
      <c r="H138" s="49"/>
      <c r="I138" s="49"/>
      <c r="J138" s="57"/>
      <c r="K138" s="19"/>
      <c r="L138" s="19"/>
      <c r="M138" s="23"/>
      <c r="N138" s="19"/>
      <c r="O138" s="49"/>
      <c r="P138" s="49"/>
      <c r="Q138" s="19"/>
      <c r="R138" s="19"/>
      <c r="S138" s="19"/>
      <c r="T138" s="19"/>
      <c r="U138" s="19"/>
      <c r="V138" s="19"/>
      <c r="W138" s="19"/>
      <c r="X138" s="20"/>
      <c r="Y138" s="20"/>
      <c r="Z138" s="19"/>
      <c r="AA138" s="19"/>
      <c r="AB138" s="19"/>
      <c r="AC138" s="19"/>
      <c r="AD138" s="19"/>
      <c r="AE138" s="19"/>
    </row>
    <row r="139" spans="1:31" s="14" customFormat="1">
      <c r="A139" s="19"/>
      <c r="B139" s="53"/>
      <c r="C139" s="22"/>
      <c r="D139" s="20"/>
      <c r="E139" s="19"/>
      <c r="F139" s="22"/>
      <c r="G139" s="19"/>
      <c r="H139" s="49"/>
      <c r="I139" s="49"/>
      <c r="J139" s="57"/>
      <c r="K139" s="19"/>
      <c r="L139" s="19"/>
      <c r="M139" s="23"/>
      <c r="N139" s="19"/>
      <c r="O139" s="49"/>
      <c r="P139" s="49"/>
      <c r="Q139" s="19"/>
      <c r="R139" s="19"/>
      <c r="S139" s="19"/>
      <c r="T139" s="19"/>
      <c r="U139" s="19"/>
      <c r="V139" s="19"/>
      <c r="W139" s="19"/>
      <c r="X139" s="20"/>
      <c r="Y139" s="20"/>
      <c r="Z139" s="19"/>
      <c r="AA139" s="19"/>
      <c r="AB139" s="19"/>
      <c r="AC139" s="19"/>
      <c r="AD139" s="19"/>
      <c r="AE139" s="19"/>
    </row>
    <row r="140" spans="1:31" s="14" customFormat="1">
      <c r="A140" s="19"/>
      <c r="B140" s="53"/>
      <c r="C140" s="22"/>
      <c r="D140" s="20"/>
      <c r="E140" s="19"/>
      <c r="F140" s="22"/>
      <c r="G140" s="19"/>
      <c r="H140" s="49"/>
      <c r="I140" s="49"/>
      <c r="J140" s="57"/>
      <c r="K140" s="19"/>
      <c r="L140" s="19"/>
      <c r="M140" s="23"/>
      <c r="N140" s="19"/>
      <c r="O140" s="49"/>
      <c r="P140" s="49"/>
      <c r="Q140" s="19"/>
      <c r="R140" s="19"/>
      <c r="S140" s="19"/>
      <c r="T140" s="19"/>
      <c r="U140" s="19"/>
      <c r="V140" s="19"/>
      <c r="W140" s="19"/>
      <c r="X140" s="20"/>
      <c r="Y140" s="20"/>
      <c r="Z140" s="19"/>
      <c r="AA140" s="19"/>
      <c r="AB140" s="19"/>
      <c r="AC140" s="19"/>
      <c r="AD140" s="19"/>
      <c r="AE140" s="19"/>
    </row>
    <row r="141" spans="1:31" s="14" customFormat="1">
      <c r="A141" s="19"/>
      <c r="B141" s="53"/>
      <c r="C141" s="22"/>
      <c r="D141" s="20"/>
      <c r="E141" s="19"/>
      <c r="F141" s="22"/>
      <c r="G141" s="19"/>
      <c r="H141" s="49"/>
      <c r="I141" s="49"/>
      <c r="J141" s="57"/>
      <c r="K141" s="19"/>
      <c r="L141" s="19"/>
      <c r="M141" s="23"/>
      <c r="N141" s="19"/>
      <c r="O141" s="49"/>
      <c r="P141" s="49"/>
      <c r="Q141" s="19"/>
      <c r="R141" s="19"/>
      <c r="S141" s="19"/>
      <c r="T141" s="19"/>
      <c r="U141" s="19"/>
      <c r="V141" s="19"/>
      <c r="W141" s="19"/>
      <c r="X141" s="20"/>
      <c r="Y141" s="20"/>
      <c r="Z141" s="19"/>
      <c r="AA141" s="19"/>
      <c r="AB141" s="19"/>
      <c r="AC141" s="19"/>
      <c r="AD141" s="19"/>
      <c r="AE141" s="19"/>
    </row>
    <row r="142" spans="1:31" s="14" customFormat="1">
      <c r="A142" s="19"/>
      <c r="B142" s="53"/>
      <c r="C142" s="22"/>
      <c r="D142" s="20"/>
      <c r="E142" s="19"/>
      <c r="F142" s="22"/>
      <c r="G142" s="19"/>
      <c r="H142" s="49"/>
      <c r="I142" s="49"/>
      <c r="J142" s="57"/>
      <c r="K142" s="19"/>
      <c r="L142" s="19"/>
      <c r="M142" s="23"/>
      <c r="N142" s="19"/>
      <c r="O142" s="49"/>
      <c r="P142" s="49"/>
      <c r="Q142" s="19"/>
      <c r="R142" s="19"/>
      <c r="S142" s="19"/>
      <c r="T142" s="19"/>
      <c r="U142" s="19"/>
      <c r="V142" s="19"/>
      <c r="W142" s="19"/>
      <c r="X142" s="20"/>
      <c r="Y142" s="20"/>
      <c r="Z142" s="19"/>
      <c r="AA142" s="19"/>
      <c r="AB142" s="19"/>
      <c r="AC142" s="19"/>
      <c r="AD142" s="19"/>
      <c r="AE142" s="19"/>
    </row>
    <row r="143" spans="1:31" s="14" customFormat="1">
      <c r="A143" s="19"/>
      <c r="B143" s="53"/>
      <c r="C143" s="22"/>
      <c r="D143" s="20"/>
      <c r="E143" s="19"/>
      <c r="F143" s="22"/>
      <c r="G143" s="19"/>
      <c r="H143" s="49"/>
      <c r="I143" s="49"/>
      <c r="J143" s="57"/>
      <c r="K143" s="19"/>
      <c r="L143" s="19"/>
      <c r="M143" s="23"/>
      <c r="N143" s="19"/>
      <c r="O143" s="49"/>
      <c r="P143" s="49"/>
      <c r="Q143" s="19"/>
      <c r="R143" s="19"/>
      <c r="S143" s="19"/>
      <c r="T143" s="19"/>
      <c r="U143" s="19"/>
      <c r="V143" s="19"/>
      <c r="W143" s="19"/>
      <c r="X143" s="20"/>
      <c r="Y143" s="20"/>
      <c r="Z143" s="19"/>
      <c r="AA143" s="19"/>
      <c r="AB143" s="19"/>
      <c r="AC143" s="19"/>
      <c r="AD143" s="19"/>
      <c r="AE143" s="19"/>
    </row>
    <row r="144" spans="1:31" s="14" customFormat="1">
      <c r="B144" s="44"/>
      <c r="C144" s="15"/>
      <c r="D144" s="16"/>
      <c r="F144" s="15"/>
      <c r="H144" s="48"/>
      <c r="I144" s="48"/>
      <c r="J144" s="56"/>
      <c r="M144" s="17"/>
      <c r="O144" s="48"/>
      <c r="P144" s="48"/>
      <c r="X144" s="16"/>
      <c r="Y144" s="16"/>
    </row>
    <row r="145" spans="2:25" s="14" customFormat="1">
      <c r="B145" s="44"/>
      <c r="C145" s="15"/>
      <c r="D145" s="16"/>
      <c r="F145" s="15"/>
      <c r="H145" s="48"/>
      <c r="I145" s="48"/>
      <c r="J145" s="56"/>
      <c r="M145" s="17"/>
      <c r="O145" s="48"/>
      <c r="P145" s="48"/>
      <c r="X145" s="16"/>
      <c r="Y145" s="16"/>
    </row>
    <row r="146" spans="2:25" s="14" customFormat="1">
      <c r="B146" s="44"/>
      <c r="C146" s="15"/>
      <c r="D146" s="16"/>
      <c r="F146" s="15"/>
      <c r="H146" s="48"/>
      <c r="I146" s="48"/>
      <c r="J146" s="56"/>
      <c r="M146" s="17"/>
      <c r="O146" s="48"/>
      <c r="P146" s="48"/>
      <c r="X146" s="16"/>
      <c r="Y146" s="16"/>
    </row>
    <row r="147" spans="2:25" s="14" customFormat="1">
      <c r="B147" s="44"/>
      <c r="C147" s="15"/>
      <c r="D147" s="16"/>
      <c r="F147" s="15"/>
      <c r="H147" s="48"/>
      <c r="I147" s="48"/>
      <c r="J147" s="56"/>
      <c r="M147" s="17"/>
      <c r="O147" s="48"/>
      <c r="P147" s="48"/>
      <c r="X147" s="16"/>
      <c r="Y147" s="16"/>
    </row>
    <row r="148" spans="2:25" s="14" customFormat="1">
      <c r="B148" s="44"/>
      <c r="C148" s="15"/>
      <c r="D148" s="16"/>
      <c r="F148" s="15"/>
      <c r="H148" s="48"/>
      <c r="I148" s="48"/>
      <c r="J148" s="56"/>
      <c r="M148" s="17"/>
      <c r="O148" s="48"/>
      <c r="P148" s="48"/>
      <c r="X148" s="16"/>
      <c r="Y148" s="16"/>
    </row>
    <row r="149" spans="2:25" s="14" customFormat="1">
      <c r="B149" s="44"/>
      <c r="C149" s="15"/>
      <c r="D149" s="16"/>
      <c r="F149" s="15"/>
      <c r="H149" s="48"/>
      <c r="I149" s="48"/>
      <c r="J149" s="56"/>
      <c r="M149" s="17"/>
      <c r="O149" s="48"/>
      <c r="P149" s="48"/>
      <c r="X149" s="16"/>
      <c r="Y149" s="16"/>
    </row>
    <row r="150" spans="2:25" s="14" customFormat="1">
      <c r="B150" s="44"/>
      <c r="C150" s="15"/>
      <c r="D150" s="16"/>
      <c r="F150" s="15"/>
      <c r="H150" s="48"/>
      <c r="I150" s="48"/>
      <c r="J150" s="56"/>
      <c r="M150" s="17"/>
      <c r="O150" s="48"/>
      <c r="P150" s="48"/>
      <c r="X150" s="16"/>
      <c r="Y150" s="16"/>
    </row>
    <row r="151" spans="2:25" s="14" customFormat="1">
      <c r="B151" s="44"/>
      <c r="C151" s="15"/>
      <c r="D151" s="16"/>
      <c r="F151" s="15"/>
      <c r="H151" s="48"/>
      <c r="I151" s="48"/>
      <c r="J151" s="56"/>
      <c r="M151" s="17"/>
      <c r="O151" s="48"/>
      <c r="P151" s="48"/>
      <c r="X151" s="16"/>
      <c r="Y151" s="16"/>
    </row>
    <row r="162" spans="2:25">
      <c r="B162" s="1"/>
      <c r="C162" s="1"/>
      <c r="D162" s="1"/>
      <c r="F162" s="1"/>
      <c r="H162" s="1"/>
      <c r="I162" s="1"/>
      <c r="J162" s="1"/>
      <c r="M162" s="1"/>
      <c r="O162" s="1"/>
      <c r="P162" s="1"/>
      <c r="X162" s="1"/>
      <c r="Y162" s="1"/>
    </row>
    <row r="163" spans="2:25">
      <c r="B163" s="1"/>
      <c r="C163" s="1"/>
      <c r="D163" s="1"/>
      <c r="F163" s="1"/>
      <c r="H163" s="1"/>
      <c r="I163" s="1"/>
      <c r="J163" s="1"/>
      <c r="M163" s="1"/>
      <c r="O163" s="1"/>
      <c r="P163" s="1"/>
      <c r="X163" s="1"/>
      <c r="Y163" s="1"/>
    </row>
    <row r="164" spans="2:25">
      <c r="B164" s="1"/>
      <c r="C164" s="1"/>
      <c r="D164" s="1"/>
      <c r="F164" s="1"/>
      <c r="H164" s="1"/>
      <c r="I164" s="1"/>
      <c r="J164" s="1"/>
      <c r="M164" s="1"/>
      <c r="O164" s="1"/>
      <c r="P164" s="1"/>
      <c r="X164" s="1"/>
      <c r="Y164" s="1"/>
    </row>
    <row r="165" spans="2:25">
      <c r="B165" s="1"/>
      <c r="C165" s="1"/>
      <c r="D165" s="1"/>
      <c r="F165" s="1"/>
      <c r="H165" s="1"/>
      <c r="I165" s="1"/>
      <c r="J165" s="1"/>
      <c r="M165" s="1"/>
      <c r="O165" s="1"/>
      <c r="P165" s="1"/>
      <c r="X165" s="1"/>
      <c r="Y165" s="1"/>
    </row>
    <row r="166" spans="2:25">
      <c r="B166" s="1"/>
      <c r="C166" s="1"/>
      <c r="D166" s="1"/>
      <c r="F166" s="1"/>
      <c r="H166" s="1"/>
      <c r="I166" s="1"/>
      <c r="J166" s="1"/>
      <c r="M166" s="1"/>
      <c r="O166" s="1"/>
      <c r="P166" s="1"/>
      <c r="X166" s="1"/>
      <c r="Y166" s="1"/>
    </row>
    <row r="167" spans="2:25">
      <c r="B167" s="1"/>
      <c r="C167" s="1"/>
      <c r="D167" s="1"/>
      <c r="F167" s="1"/>
      <c r="H167" s="1"/>
      <c r="I167" s="1"/>
      <c r="J167" s="1"/>
      <c r="M167" s="1"/>
      <c r="O167" s="1"/>
      <c r="P167" s="1"/>
      <c r="X167" s="1"/>
      <c r="Y167" s="1"/>
    </row>
    <row r="168" spans="2:25">
      <c r="B168" s="1"/>
      <c r="C168" s="1"/>
      <c r="D168" s="1"/>
      <c r="F168" s="1"/>
      <c r="H168" s="1"/>
      <c r="I168" s="1"/>
      <c r="J168" s="1"/>
      <c r="M168" s="1"/>
      <c r="O168" s="1"/>
      <c r="P168" s="1"/>
      <c r="X168" s="1"/>
      <c r="Y168" s="1"/>
    </row>
    <row r="169" spans="2:25">
      <c r="B169" s="1"/>
      <c r="C169" s="1"/>
      <c r="D169" s="1"/>
      <c r="F169" s="1"/>
      <c r="H169" s="1"/>
      <c r="I169" s="1"/>
      <c r="J169" s="1"/>
      <c r="M169" s="1"/>
      <c r="O169" s="1"/>
      <c r="P169" s="1"/>
      <c r="X169" s="1"/>
      <c r="Y169" s="1"/>
    </row>
    <row r="170" spans="2:25">
      <c r="B170" s="1"/>
      <c r="C170" s="1"/>
      <c r="D170" s="1"/>
      <c r="F170" s="1"/>
      <c r="H170" s="1"/>
      <c r="I170" s="1"/>
      <c r="J170" s="1"/>
      <c r="M170" s="1"/>
      <c r="O170" s="1"/>
      <c r="P170" s="1"/>
      <c r="X170" s="1"/>
      <c r="Y170" s="1"/>
    </row>
    <row r="171" spans="2:25">
      <c r="B171" s="1"/>
      <c r="C171" s="1"/>
      <c r="D171" s="1"/>
      <c r="F171" s="1"/>
      <c r="H171" s="1"/>
      <c r="I171" s="1"/>
      <c r="J171" s="1"/>
      <c r="M171" s="1"/>
      <c r="O171" s="1"/>
      <c r="P171" s="1"/>
      <c r="X171" s="1"/>
      <c r="Y171" s="1"/>
    </row>
    <row r="172" spans="2:25">
      <c r="B172" s="1"/>
      <c r="C172" s="1"/>
      <c r="D172" s="1"/>
      <c r="F172" s="1"/>
      <c r="H172" s="1"/>
      <c r="I172" s="1"/>
      <c r="J172" s="1"/>
      <c r="M172" s="1"/>
      <c r="O172" s="1"/>
      <c r="P172" s="1"/>
      <c r="X172" s="1"/>
      <c r="Y172" s="1"/>
    </row>
    <row r="173" spans="2:25">
      <c r="B173" s="1"/>
      <c r="C173" s="1"/>
      <c r="D173" s="1"/>
      <c r="F173" s="1"/>
      <c r="H173" s="1"/>
      <c r="I173" s="1"/>
      <c r="J173" s="1"/>
      <c r="M173" s="1"/>
      <c r="O173" s="1"/>
      <c r="P173" s="1"/>
      <c r="X173" s="1"/>
      <c r="Y173" s="1"/>
    </row>
    <row r="174" spans="2:25">
      <c r="B174" s="1"/>
      <c r="C174" s="1"/>
      <c r="D174" s="1"/>
      <c r="F174" s="1"/>
      <c r="H174" s="1"/>
      <c r="I174" s="1"/>
      <c r="J174" s="1"/>
      <c r="M174" s="1"/>
      <c r="O174" s="1"/>
      <c r="P174" s="1"/>
      <c r="X174" s="1"/>
      <c r="Y174" s="1"/>
    </row>
    <row r="175" spans="2:25">
      <c r="B175" s="1"/>
      <c r="C175" s="1"/>
      <c r="D175" s="1"/>
      <c r="F175" s="1"/>
      <c r="H175" s="1"/>
      <c r="I175" s="1"/>
      <c r="J175" s="1"/>
      <c r="M175" s="1"/>
      <c r="O175" s="1"/>
      <c r="P175" s="1"/>
      <c r="X175" s="1"/>
      <c r="Y175" s="1"/>
    </row>
    <row r="176" spans="2:25">
      <c r="B176" s="1"/>
      <c r="C176" s="1"/>
      <c r="D176" s="1"/>
      <c r="F176" s="1"/>
      <c r="H176" s="1"/>
      <c r="I176" s="1"/>
      <c r="J176" s="1"/>
      <c r="M176" s="1"/>
      <c r="O176" s="1"/>
      <c r="P176" s="1"/>
      <c r="X176" s="1"/>
      <c r="Y176" s="1"/>
    </row>
    <row r="177" spans="2:25">
      <c r="B177" s="1"/>
      <c r="C177" s="1"/>
      <c r="D177" s="1"/>
      <c r="F177" s="1"/>
      <c r="H177" s="1"/>
      <c r="I177" s="1"/>
      <c r="J177" s="1"/>
      <c r="M177" s="1"/>
      <c r="O177" s="1"/>
      <c r="P177" s="1"/>
      <c r="X177" s="1"/>
      <c r="Y177" s="1"/>
    </row>
    <row r="178" spans="2:25">
      <c r="B178" s="1"/>
      <c r="C178" s="1"/>
      <c r="D178" s="1"/>
      <c r="F178" s="1"/>
      <c r="H178" s="1"/>
      <c r="I178" s="1"/>
      <c r="J178" s="1"/>
      <c r="M178" s="1"/>
      <c r="O178" s="1"/>
      <c r="P178" s="1"/>
      <c r="X178" s="1"/>
      <c r="Y178" s="1"/>
    </row>
    <row r="179" spans="2:25">
      <c r="B179" s="1"/>
      <c r="C179" s="1"/>
      <c r="D179" s="1"/>
      <c r="F179" s="1"/>
      <c r="H179" s="1"/>
      <c r="I179" s="1"/>
      <c r="J179" s="1"/>
      <c r="M179" s="1"/>
      <c r="O179" s="1"/>
      <c r="P179" s="1"/>
      <c r="X179" s="1"/>
      <c r="Y179" s="1"/>
    </row>
    <row r="180" spans="2:25">
      <c r="B180" s="1"/>
      <c r="C180" s="1"/>
      <c r="D180" s="1"/>
      <c r="F180" s="1"/>
      <c r="H180" s="1"/>
      <c r="I180" s="1"/>
      <c r="J180" s="1"/>
      <c r="M180" s="1"/>
      <c r="O180" s="1"/>
      <c r="P180" s="1"/>
      <c r="X180" s="1"/>
      <c r="Y180" s="1"/>
    </row>
    <row r="181" spans="2:25">
      <c r="B181" s="1"/>
      <c r="C181" s="1"/>
      <c r="D181" s="1"/>
      <c r="F181" s="1"/>
      <c r="H181" s="1"/>
      <c r="I181" s="1"/>
      <c r="J181" s="1"/>
      <c r="M181" s="1"/>
      <c r="O181" s="1"/>
      <c r="P181" s="1"/>
      <c r="X181" s="1"/>
      <c r="Y181" s="1"/>
    </row>
    <row r="182" spans="2:25">
      <c r="B182" s="1"/>
      <c r="C182" s="1"/>
      <c r="D182" s="1"/>
      <c r="F182" s="1"/>
      <c r="H182" s="1"/>
      <c r="I182" s="1"/>
      <c r="J182" s="1"/>
      <c r="M182" s="1"/>
      <c r="O182" s="1"/>
      <c r="P182" s="1"/>
      <c r="X182" s="1"/>
      <c r="Y182" s="1"/>
    </row>
    <row r="183" spans="2:25">
      <c r="B183" s="1"/>
      <c r="C183" s="1"/>
      <c r="D183" s="1"/>
      <c r="F183" s="1"/>
      <c r="H183" s="1"/>
      <c r="I183" s="1"/>
      <c r="J183" s="1"/>
      <c r="M183" s="1"/>
      <c r="O183" s="1"/>
      <c r="P183" s="1"/>
      <c r="X183" s="1"/>
      <c r="Y183" s="1"/>
    </row>
    <row r="184" spans="2:25">
      <c r="B184" s="1"/>
      <c r="C184" s="1"/>
      <c r="D184" s="1"/>
      <c r="F184" s="1"/>
      <c r="H184" s="1"/>
      <c r="I184" s="1"/>
      <c r="J184" s="1"/>
      <c r="M184" s="1"/>
      <c r="O184" s="1"/>
      <c r="P184" s="1"/>
      <c r="X184" s="1"/>
      <c r="Y184" s="1"/>
    </row>
  </sheetData>
  <sheetProtection formatCells="0" formatColumns="0" formatRows="0"/>
  <mergeCells count="38">
    <mergeCell ref="J4:N4"/>
    <mergeCell ref="J5:K6"/>
    <mergeCell ref="L5:N6"/>
    <mergeCell ref="U8:W8"/>
    <mergeCell ref="R5:S6"/>
    <mergeCell ref="X8:Y8"/>
    <mergeCell ref="O8:P8"/>
    <mergeCell ref="X9:X10"/>
    <mergeCell ref="Y9:Y10"/>
    <mergeCell ref="U9:U10"/>
    <mergeCell ref="V9:V10"/>
    <mergeCell ref="W9:W10"/>
    <mergeCell ref="Q8:T8"/>
    <mergeCell ref="K9:K10"/>
    <mergeCell ref="L9:L10"/>
    <mergeCell ref="M9:M10"/>
    <mergeCell ref="S9:S10"/>
    <mergeCell ref="T9:T10"/>
    <mergeCell ref="O9:O10"/>
    <mergeCell ref="P9:P10"/>
    <mergeCell ref="Q9:Q10"/>
    <mergeCell ref="R9:R10"/>
    <mergeCell ref="I9:I10"/>
    <mergeCell ref="K8:N8"/>
    <mergeCell ref="A2:D2"/>
    <mergeCell ref="G9:G10"/>
    <mergeCell ref="H9:H10"/>
    <mergeCell ref="N9:N10"/>
    <mergeCell ref="J9:J10"/>
    <mergeCell ref="H8:J8"/>
    <mergeCell ref="A9:A10"/>
    <mergeCell ref="B9:B10"/>
    <mergeCell ref="C9:C10"/>
    <mergeCell ref="D9:D10"/>
    <mergeCell ref="E9:E10"/>
    <mergeCell ref="F9:F10"/>
    <mergeCell ref="A8:D8"/>
    <mergeCell ref="E8:G8"/>
  </mergeCells>
  <phoneticPr fontId="13" type="noConversion"/>
  <dataValidations count="4">
    <dataValidation allowBlank="1" showErrorMessage="1" sqref="B4" xr:uid="{00000000-0002-0000-0100-000000000000}"/>
    <dataValidation type="list" allowBlank="1" showInputMessage="1" showErrorMessage="1" prompt="please, select" sqref="E11:E115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>"Оберіть, будь ласка", Реалізовано, Заплановано, Ймовірно, Малоймовірно</x12ac:list>
        </mc:Choice>
        <mc:Fallback>
          <formula1>"Оберіть, будь ласка, Реалізовано, Заплановано, Ймовірно, Малоймовірно"</formula1>
        </mc:Fallback>
      </mc:AlternateContent>
    </dataValidation>
    <dataValidation type="list" allowBlank="1" showInputMessage="1" showErrorMessage="1" prompt="please, select" sqref="K11:K115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"Оберіть, будь ласка", Вугілля, Дизель, Мазут, Гас, СНГ, Природний газ, Деревина (знелісення), Деревина (лісовідновлення), Інше</x12ac:list>
        </mc:Choice>
        <mc:Fallback>
          <formula1>"Оберіть, будь ласка, Вугілля, Дизель, Мазут, Гас, СНГ, Природний газ, Деревина (знелісення), Деревина (лісовідновлення), Інше"</formula1>
        </mc:Fallback>
      </mc:AlternateContent>
    </dataValidation>
    <dataValidation type="list" allowBlank="1" showInputMessage="1" showErrorMessage="1" prompt="please, select" sqref="G11:G115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"Оберіть, будь ласка", Очікувані, Виміряні</x12ac:list>
        </mc:Choice>
        <mc:Fallback>
          <formula1>"Оберіть, будь ласка, Очікувані, Виміряні"</formula1>
        </mc:Fallback>
      </mc:AlternateContent>
    </dataValidation>
  </dataValidations>
  <pageMargins left="0.19685039370078741" right="0.19685039370078741" top="0.39370078740157483" bottom="0.39370078740157483" header="0.23622047244094491" footer="0.23622047244094491"/>
  <pageSetup paperSize="9" scale="27" orientation="landscape" r:id="rId1"/>
  <headerFooter>
    <oddFooter>&amp;CPage &amp;P of &amp;N</oddFooter>
  </headerFooter>
  <colBreaks count="1" manualBreakCount="1">
    <brk id="25" max="115" man="1"/>
  </colBreaks>
  <drawing r:id="rId2"/>
  <extLst>
    <ext xmlns:mx="http://schemas.microsoft.com/office/mac/excel/2008/main" uri="{64002731-A6B0-56B0-2670-7721B7C09600}">
      <mx:PLV Mode="0" OnePage="0" WScale="8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09"/>
  <sheetViews>
    <sheetView showGridLines="0" showRowColHeaders="0" zoomScale="85" zoomScaleNormal="85" workbookViewId="0">
      <pane ySplit="9" topLeftCell="A10" activePane="bottomLeft" state="frozen"/>
      <selection pane="bottomLeft" activeCell="B10" sqref="B10"/>
    </sheetView>
  </sheetViews>
  <sheetFormatPr defaultColWidth="8.5703125" defaultRowHeight="15"/>
  <cols>
    <col min="1" max="1" width="2" style="4" customWidth="1"/>
    <col min="2" max="2" width="30" style="5" customWidth="1"/>
    <col min="3" max="3" width="87.5703125" style="4" customWidth="1"/>
    <col min="4" max="4" width="31" style="4" customWidth="1"/>
    <col min="5" max="5" width="3.85546875" style="4" customWidth="1"/>
    <col min="6" max="16384" width="8.5703125" style="4"/>
  </cols>
  <sheetData>
    <row r="1" spans="2:26" s="10" customFormat="1" ht="18.600000000000001" customHeight="1">
      <c r="B1" s="347" t="s">
        <v>140</v>
      </c>
      <c r="C1" s="347"/>
    </row>
    <row r="2" spans="2:26" s="10" customFormat="1" ht="61.5" customHeight="1">
      <c r="B2" s="348" t="s">
        <v>141</v>
      </c>
      <c r="C2" s="348"/>
      <c r="D2" s="348"/>
      <c r="E2" s="12"/>
      <c r="F2" s="12"/>
      <c r="G2" s="12"/>
      <c r="H2" s="12"/>
      <c r="I2" s="12"/>
    </row>
    <row r="3" spans="2:26" s="203" customFormat="1" ht="12">
      <c r="C3" s="204"/>
      <c r="D3" s="204"/>
      <c r="E3" s="205"/>
      <c r="G3" s="204"/>
      <c r="N3" s="206"/>
      <c r="Y3" s="205"/>
      <c r="Z3" s="205"/>
    </row>
    <row r="4" spans="2:26" s="203" customFormat="1" ht="12">
      <c r="C4" s="204"/>
      <c r="D4" s="204"/>
      <c r="E4" s="205"/>
      <c r="G4" s="204"/>
      <c r="N4" s="206"/>
      <c r="Y4" s="205"/>
      <c r="Z4" s="205"/>
    </row>
    <row r="5" spans="2:26" s="203" customFormat="1" ht="12">
      <c r="C5" s="204"/>
      <c r="D5" s="204"/>
      <c r="E5" s="205"/>
      <c r="G5" s="204"/>
      <c r="N5" s="206"/>
      <c r="Y5" s="205"/>
      <c r="Z5" s="205"/>
    </row>
    <row r="6" spans="2:26" s="203" customFormat="1" ht="12">
      <c r="C6" s="204"/>
      <c r="D6" s="204"/>
      <c r="E6" s="205"/>
      <c r="G6" s="204"/>
      <c r="N6" s="206"/>
      <c r="Y6" s="205"/>
      <c r="Z6" s="205"/>
    </row>
    <row r="7" spans="2:26" ht="21" customHeight="1">
      <c r="B7" s="233" t="s">
        <v>78</v>
      </c>
      <c r="C7" s="234" t="str">
        <f>IF('1. RECP monitoring'!B5="","",'1. RECP monitoring'!B5)</f>
        <v/>
      </c>
      <c r="D7" s="31"/>
    </row>
    <row r="8" spans="2:26" ht="8.1" customHeight="1">
      <c r="B8" s="32"/>
      <c r="C8" s="32"/>
      <c r="D8" s="32"/>
    </row>
    <row r="9" spans="2:26" ht="21" customHeight="1">
      <c r="B9" s="237" t="s">
        <v>142</v>
      </c>
      <c r="C9" s="34" t="s">
        <v>143</v>
      </c>
      <c r="D9" s="38" t="s">
        <v>144</v>
      </c>
    </row>
    <row r="10" spans="2:26" ht="15.95" customHeight="1">
      <c r="B10" s="35" t="str">
        <f>IF('1. RECP monitoring'!A16="","",'1. RECP monitoring'!A16)</f>
        <v/>
      </c>
      <c r="C10" s="36" t="str">
        <f>IF('1. RECP monitoring'!D16="","",'1. RECP monitoring'!D16)</f>
        <v/>
      </c>
      <c r="D10" s="37" t="str">
        <f>IF('1. RECP monitoring'!E16="please select","",'1. RECP monitoring'!E16)</f>
        <v>Оберіть, будь ласка</v>
      </c>
    </row>
    <row r="11" spans="2:26" ht="15.95" customHeight="1">
      <c r="B11" s="35" t="str">
        <f>IF('1. RECP monitoring'!A17="","",'1. RECP monitoring'!A17)</f>
        <v/>
      </c>
      <c r="C11" s="36" t="str">
        <f>IF('1. RECP monitoring'!D17="","",'1. RECP monitoring'!D17)</f>
        <v/>
      </c>
      <c r="D11" s="37" t="str">
        <f>IF('1. RECP monitoring'!E17="please select","",'1. RECP monitoring'!E17)</f>
        <v>Оберіть, будь ласка</v>
      </c>
    </row>
    <row r="12" spans="2:26" ht="15.95" customHeight="1">
      <c r="B12" s="35" t="str">
        <f>IF('1. RECP monitoring'!A18="","",'1. RECP monitoring'!A18)</f>
        <v/>
      </c>
      <c r="C12" s="36" t="str">
        <f>IF('1. RECP monitoring'!D18="","",'1. RECP monitoring'!D18)</f>
        <v/>
      </c>
      <c r="D12" s="37" t="str">
        <f>IF('1. RECP monitoring'!E18="please select","",'1. RECP monitoring'!E18)</f>
        <v>Оберіть, будь ласка</v>
      </c>
    </row>
    <row r="13" spans="2:26" ht="15.95" customHeight="1">
      <c r="B13" s="35" t="str">
        <f>IF('1. RECP monitoring'!A19="","",'1. RECP monitoring'!A19)</f>
        <v/>
      </c>
      <c r="C13" s="36" t="str">
        <f>IF('1. RECP monitoring'!D19="","",'1. RECP monitoring'!D19)</f>
        <v/>
      </c>
      <c r="D13" s="37" t="str">
        <f>IF('1. RECP monitoring'!E19="please select","",'1. RECP monitoring'!E19)</f>
        <v>Оберіть, будь ласка</v>
      </c>
    </row>
    <row r="14" spans="2:26" ht="15.95" customHeight="1">
      <c r="B14" s="35" t="str">
        <f>IF('1. RECP monitoring'!A20="","",'1. RECP monitoring'!A20)</f>
        <v/>
      </c>
      <c r="C14" s="36" t="str">
        <f>IF('1. RECP monitoring'!D20="","",'1. RECP monitoring'!D20)</f>
        <v/>
      </c>
      <c r="D14" s="37" t="str">
        <f>IF('1. RECP monitoring'!E20="please select","",'1. RECP monitoring'!E20)</f>
        <v>Оберіть, будь ласка</v>
      </c>
    </row>
    <row r="15" spans="2:26" ht="15.95" customHeight="1">
      <c r="B15" s="35" t="str">
        <f>IF('1. RECP monitoring'!A21="","",'1. RECP monitoring'!A21)</f>
        <v/>
      </c>
      <c r="C15" s="36" t="str">
        <f>IF('1. RECP monitoring'!D21="","",'1. RECP monitoring'!D21)</f>
        <v/>
      </c>
      <c r="D15" s="37" t="str">
        <f>IF('1. RECP monitoring'!E21="please select","",'1. RECP monitoring'!E21)</f>
        <v>Оберіть, будь ласка</v>
      </c>
    </row>
    <row r="16" spans="2:26" ht="15.95" customHeight="1">
      <c r="B16" s="35" t="str">
        <f>IF('1. RECP monitoring'!A22="","",'1. RECP monitoring'!A22)</f>
        <v/>
      </c>
      <c r="C16" s="36" t="str">
        <f>IF('1. RECP monitoring'!D22="","",'1. RECP monitoring'!D22)</f>
        <v/>
      </c>
      <c r="D16" s="37" t="str">
        <f>IF('1. RECP monitoring'!E22="please select","",'1. RECP monitoring'!E22)</f>
        <v>Оберіть, будь ласка</v>
      </c>
    </row>
    <row r="17" spans="2:4" ht="15.95" customHeight="1">
      <c r="B17" s="35" t="str">
        <f>IF('1. RECP monitoring'!A23="","",'1. RECP monitoring'!A23)</f>
        <v/>
      </c>
      <c r="C17" s="36" t="str">
        <f>IF('1. RECP monitoring'!D23="","",'1. RECP monitoring'!D23)</f>
        <v/>
      </c>
      <c r="D17" s="37" t="str">
        <f>IF('1. RECP monitoring'!E23="please select","",'1. RECP monitoring'!E23)</f>
        <v>Оберіть, будь ласка</v>
      </c>
    </row>
    <row r="18" spans="2:4" ht="15.95" customHeight="1">
      <c r="B18" s="35" t="str">
        <f>IF('1. RECP monitoring'!A24="","",'1. RECP monitoring'!A24)</f>
        <v/>
      </c>
      <c r="C18" s="36" t="str">
        <f>IF('1. RECP monitoring'!D24="","",'1. RECP monitoring'!D24)</f>
        <v/>
      </c>
      <c r="D18" s="37" t="str">
        <f>IF('1. RECP monitoring'!E24="please select","",'1. RECP monitoring'!E24)</f>
        <v>Оберіть, будь ласка</v>
      </c>
    </row>
    <row r="19" spans="2:4" ht="15.95" customHeight="1">
      <c r="B19" s="35" t="str">
        <f>IF('1. RECP monitoring'!A25="","",'1. RECP monitoring'!A25)</f>
        <v/>
      </c>
      <c r="C19" s="36" t="str">
        <f>IF('1. RECP monitoring'!D25="","",'1. RECP monitoring'!D25)</f>
        <v/>
      </c>
      <c r="D19" s="37" t="str">
        <f>IF('1. RECP monitoring'!E25="please select","",'1. RECP monitoring'!E25)</f>
        <v>Оберіть, будь ласка</v>
      </c>
    </row>
    <row r="20" spans="2:4" ht="15.95" customHeight="1">
      <c r="B20" s="35" t="str">
        <f>IF('1. RECP monitoring'!A26="","",'1. RECP monitoring'!A26)</f>
        <v/>
      </c>
      <c r="C20" s="36" t="str">
        <f>IF('1. RECP monitoring'!D26="","",'1. RECP monitoring'!D26)</f>
        <v/>
      </c>
      <c r="D20" s="37" t="str">
        <f>IF('1. RECP monitoring'!E26="please select","",'1. RECP monitoring'!E26)</f>
        <v>Оберіть, будь ласка</v>
      </c>
    </row>
    <row r="21" spans="2:4" ht="15.95" customHeight="1">
      <c r="B21" s="35" t="str">
        <f>IF('1. RECP monitoring'!A27="","",'1. RECP monitoring'!A27)</f>
        <v/>
      </c>
      <c r="C21" s="36" t="str">
        <f>IF('1. RECP monitoring'!D27="","",'1. RECP monitoring'!D27)</f>
        <v/>
      </c>
      <c r="D21" s="37" t="str">
        <f>IF('1. RECP monitoring'!E27="please select","",'1. RECP monitoring'!E27)</f>
        <v>Оберіть, будь ласка</v>
      </c>
    </row>
    <row r="22" spans="2:4" ht="15.95" customHeight="1">
      <c r="B22" s="35" t="str">
        <f>IF('1. RECP monitoring'!A28="","",'1. RECP monitoring'!A28)</f>
        <v/>
      </c>
      <c r="C22" s="36" t="str">
        <f>IF('1. RECP monitoring'!D28="","",'1. RECP monitoring'!D28)</f>
        <v/>
      </c>
      <c r="D22" s="37" t="str">
        <f>IF('1. RECP monitoring'!E28="please select","",'1. RECP monitoring'!E28)</f>
        <v>Оберіть, будь ласка</v>
      </c>
    </row>
    <row r="23" spans="2:4" ht="15.95" customHeight="1">
      <c r="B23" s="35" t="str">
        <f>IF('1. RECP monitoring'!A29="","",'1. RECP monitoring'!A29)</f>
        <v/>
      </c>
      <c r="C23" s="36" t="str">
        <f>IF('1. RECP monitoring'!D29="","",'1. RECP monitoring'!D29)</f>
        <v/>
      </c>
      <c r="D23" s="37" t="str">
        <f>IF('1. RECP monitoring'!E29="please select","",'1. RECP monitoring'!E29)</f>
        <v>Оберіть, будь ласка</v>
      </c>
    </row>
    <row r="24" spans="2:4" ht="15.95" customHeight="1">
      <c r="B24" s="35" t="str">
        <f>IF('1. RECP monitoring'!A30="","",'1. RECP monitoring'!A30)</f>
        <v/>
      </c>
      <c r="C24" s="36" t="str">
        <f>IF('1. RECP monitoring'!D30="","",'1. RECP monitoring'!D30)</f>
        <v/>
      </c>
      <c r="D24" s="37" t="str">
        <f>IF('1. RECP monitoring'!E30="please select","",'1. RECP monitoring'!E30)</f>
        <v>Оберіть, будь ласка</v>
      </c>
    </row>
    <row r="25" spans="2:4" ht="15.95" customHeight="1">
      <c r="B25" s="35" t="str">
        <f>IF('1. RECP monitoring'!A31="","",'1. RECP monitoring'!A31)</f>
        <v/>
      </c>
      <c r="C25" s="36" t="str">
        <f>IF('1. RECP monitoring'!D31="","",'1. RECP monitoring'!D31)</f>
        <v/>
      </c>
      <c r="D25" s="37" t="str">
        <f>IF('1. RECP monitoring'!E31="please select","",'1. RECP monitoring'!E31)</f>
        <v>Оберіть, будь ласка</v>
      </c>
    </row>
    <row r="26" spans="2:4" ht="15.95" customHeight="1">
      <c r="B26" s="35" t="str">
        <f>IF('1. RECP monitoring'!A32="","",'1. RECP monitoring'!A32)</f>
        <v/>
      </c>
      <c r="C26" s="36" t="str">
        <f>IF('1. RECP monitoring'!D32="","",'1. RECP monitoring'!D32)</f>
        <v/>
      </c>
      <c r="D26" s="37" t="str">
        <f>IF('1. RECP monitoring'!E32="please select","",'1. RECP monitoring'!E32)</f>
        <v>Оберіть, будь ласка</v>
      </c>
    </row>
    <row r="27" spans="2:4" ht="15.95" customHeight="1">
      <c r="B27" s="35" t="str">
        <f>IF('1. RECP monitoring'!A33="","",'1. RECP monitoring'!A33)</f>
        <v/>
      </c>
      <c r="C27" s="36" t="str">
        <f>IF('1. RECP monitoring'!D33="","",'1. RECP monitoring'!D33)</f>
        <v/>
      </c>
      <c r="D27" s="37" t="str">
        <f>IF('1. RECP monitoring'!E33="please select","",'1. RECP monitoring'!E33)</f>
        <v>Оберіть, будь ласка</v>
      </c>
    </row>
    <row r="28" spans="2:4" ht="15.95" customHeight="1">
      <c r="B28" s="35" t="str">
        <f>IF('1. RECP monitoring'!A34="","",'1. RECP monitoring'!A34)</f>
        <v/>
      </c>
      <c r="C28" s="36" t="str">
        <f>IF('1. RECP monitoring'!D34="","",'1. RECP monitoring'!D34)</f>
        <v/>
      </c>
      <c r="D28" s="37" t="str">
        <f>IF('1. RECP monitoring'!E34="please select","",'1. RECP monitoring'!E34)</f>
        <v>Оберіть, будь ласка</v>
      </c>
    </row>
    <row r="29" spans="2:4" ht="15.95" customHeight="1">
      <c r="B29" s="35" t="str">
        <f>IF('1. RECP monitoring'!A35="","",'1. RECP monitoring'!A35)</f>
        <v/>
      </c>
      <c r="C29" s="36" t="str">
        <f>IF('1. RECP monitoring'!D35="","",'1. RECP monitoring'!D35)</f>
        <v/>
      </c>
      <c r="D29" s="37" t="str">
        <f>IF('1. RECP monitoring'!E35="please select","",'1. RECP monitoring'!E35)</f>
        <v>Оберіть, будь ласка</v>
      </c>
    </row>
    <row r="30" spans="2:4" ht="15.95" customHeight="1">
      <c r="B30" s="35" t="str">
        <f>IF('1. RECP monitoring'!A36="","",'1. RECP monitoring'!A36)</f>
        <v/>
      </c>
      <c r="C30" s="36" t="str">
        <f>IF('1. RECP monitoring'!D36="","",'1. RECP monitoring'!D36)</f>
        <v/>
      </c>
      <c r="D30" s="37" t="str">
        <f>IF('1. RECP monitoring'!E36="please select","",'1. RECP monitoring'!E36)</f>
        <v>Оберіть, будь ласка</v>
      </c>
    </row>
    <row r="31" spans="2:4" ht="15.95" customHeight="1">
      <c r="B31" s="35" t="str">
        <f>IF('1. RECP monitoring'!A37="","",'1. RECP monitoring'!A37)</f>
        <v/>
      </c>
      <c r="C31" s="36" t="str">
        <f>IF('1. RECP monitoring'!D37="","",'1. RECP monitoring'!D37)</f>
        <v/>
      </c>
      <c r="D31" s="37" t="str">
        <f>IF('1. RECP monitoring'!E37="please select","",'1. RECP monitoring'!E37)</f>
        <v>Оберіть, будь ласка</v>
      </c>
    </row>
    <row r="32" spans="2:4" ht="15.95" customHeight="1">
      <c r="B32" s="35" t="str">
        <f>IF('1. RECP monitoring'!A38="","",'1. RECP monitoring'!A38)</f>
        <v/>
      </c>
      <c r="C32" s="36" t="str">
        <f>IF('1. RECP monitoring'!D38="","",'1. RECP monitoring'!D38)</f>
        <v/>
      </c>
      <c r="D32" s="37" t="str">
        <f>IF('1. RECP monitoring'!E38="please select","",'1. RECP monitoring'!E38)</f>
        <v>Оберіть, будь ласка</v>
      </c>
    </row>
    <row r="33" spans="2:4" ht="15.95" customHeight="1">
      <c r="B33" s="35" t="str">
        <f>IF('1. RECP monitoring'!A39="","",'1. RECP monitoring'!A39)</f>
        <v/>
      </c>
      <c r="C33" s="36" t="str">
        <f>IF('1. RECP monitoring'!D39="","",'1. RECP monitoring'!D39)</f>
        <v/>
      </c>
      <c r="D33" s="37" t="str">
        <f>IF('1. RECP monitoring'!E39="please select","",'1. RECP monitoring'!E39)</f>
        <v>Оберіть, будь ласка</v>
      </c>
    </row>
    <row r="34" spans="2:4" ht="15.95" customHeight="1">
      <c r="B34" s="35" t="str">
        <f>IF('1. RECP monitoring'!A40="","",'1. RECP monitoring'!A40)</f>
        <v/>
      </c>
      <c r="C34" s="36" t="str">
        <f>IF('1. RECP monitoring'!D40="","",'1. RECP monitoring'!D40)</f>
        <v/>
      </c>
      <c r="D34" s="37" t="str">
        <f>IF('1. RECP monitoring'!E40="please select","",'1. RECP monitoring'!E40)</f>
        <v>Оберіть, будь ласка</v>
      </c>
    </row>
    <row r="35" spans="2:4" ht="15.95" customHeight="1">
      <c r="B35" s="35" t="str">
        <f>IF('1. RECP monitoring'!A41="","",'1. RECP monitoring'!A41)</f>
        <v/>
      </c>
      <c r="C35" s="36" t="str">
        <f>IF('1. RECP monitoring'!D41="","",'1. RECP monitoring'!D41)</f>
        <v/>
      </c>
      <c r="D35" s="37" t="str">
        <f>IF('1. RECP monitoring'!E41="please select","",'1. RECP monitoring'!E41)</f>
        <v>Оберіть, будь ласка</v>
      </c>
    </row>
    <row r="36" spans="2:4" ht="15.95" customHeight="1">
      <c r="B36" s="35" t="str">
        <f>IF('1. RECP monitoring'!A42="","",'1. RECP monitoring'!A42)</f>
        <v/>
      </c>
      <c r="C36" s="36" t="str">
        <f>IF('1. RECP monitoring'!D42="","",'1. RECP monitoring'!D42)</f>
        <v/>
      </c>
      <c r="D36" s="37" t="str">
        <f>IF('1. RECP monitoring'!E42="please select","",'1. RECP monitoring'!E42)</f>
        <v>Оберіть, будь ласка</v>
      </c>
    </row>
    <row r="37" spans="2:4" ht="15.95" customHeight="1">
      <c r="B37" s="35" t="str">
        <f>IF('1. RECP monitoring'!A43="","",'1. RECP monitoring'!A43)</f>
        <v/>
      </c>
      <c r="C37" s="36" t="str">
        <f>IF('1. RECP monitoring'!D43="","",'1. RECP monitoring'!D43)</f>
        <v/>
      </c>
      <c r="D37" s="37" t="str">
        <f>IF('1. RECP monitoring'!E43="please select","",'1. RECP monitoring'!E43)</f>
        <v>Оберіть, будь ласка</v>
      </c>
    </row>
    <row r="38" spans="2:4" ht="15.95" customHeight="1">
      <c r="B38" s="35" t="str">
        <f>IF('1. RECP monitoring'!A44="","",'1. RECP monitoring'!A44)</f>
        <v/>
      </c>
      <c r="C38" s="36" t="str">
        <f>IF('1. RECP monitoring'!D44="","",'1. RECP monitoring'!D44)</f>
        <v/>
      </c>
      <c r="D38" s="37" t="str">
        <f>IF('1. RECP monitoring'!E44="please select","",'1. RECP monitoring'!E44)</f>
        <v>Оберіть, будь ласка</v>
      </c>
    </row>
    <row r="39" spans="2:4" ht="15.95" customHeight="1">
      <c r="B39" s="35" t="str">
        <f>IF('1. RECP monitoring'!A45="","",'1. RECP monitoring'!A45)</f>
        <v/>
      </c>
      <c r="C39" s="36" t="str">
        <f>IF('1. RECP monitoring'!D45="","",'1. RECP monitoring'!D45)</f>
        <v/>
      </c>
      <c r="D39" s="37" t="str">
        <f>IF('1. RECP monitoring'!E45="please select","",'1. RECP monitoring'!E45)</f>
        <v>Оберіть, будь ласка</v>
      </c>
    </row>
    <row r="40" spans="2:4" ht="15.95" customHeight="1">
      <c r="B40" s="35" t="str">
        <f>IF('1. RECP monitoring'!A46="","",'1. RECP monitoring'!A46)</f>
        <v/>
      </c>
      <c r="C40" s="36" t="str">
        <f>IF('1. RECP monitoring'!D46="","",'1. RECP monitoring'!D46)</f>
        <v/>
      </c>
      <c r="D40" s="37" t="str">
        <f>IF('1. RECP monitoring'!E46="please select","",'1. RECP monitoring'!E46)</f>
        <v>Оберіть, будь ласка</v>
      </c>
    </row>
    <row r="41" spans="2:4" ht="15.95" customHeight="1">
      <c r="B41" s="35" t="str">
        <f>IF('1. RECP monitoring'!A47="","",'1. RECP monitoring'!A47)</f>
        <v/>
      </c>
      <c r="C41" s="36" t="str">
        <f>IF('1. RECP monitoring'!D47="","",'1. RECP monitoring'!D47)</f>
        <v/>
      </c>
      <c r="D41" s="37" t="str">
        <f>IF('1. RECP monitoring'!E47="please select","",'1. RECP monitoring'!E47)</f>
        <v>Оберіть, будь ласка</v>
      </c>
    </row>
    <row r="42" spans="2:4" ht="15.95" customHeight="1">
      <c r="B42" s="35" t="str">
        <f>IF('1. RECP monitoring'!A48="","",'1. RECP monitoring'!A48)</f>
        <v/>
      </c>
      <c r="C42" s="36" t="str">
        <f>IF('1. RECP monitoring'!D48="","",'1. RECP monitoring'!D48)</f>
        <v/>
      </c>
      <c r="D42" s="37" t="str">
        <f>IF('1. RECP monitoring'!E48="please select","",'1. RECP monitoring'!E48)</f>
        <v>Оберіть, будь ласка</v>
      </c>
    </row>
    <row r="43" spans="2:4" ht="15.95" customHeight="1">
      <c r="B43" s="35" t="str">
        <f>IF('1. RECP monitoring'!A49="","",'1. RECP monitoring'!A49)</f>
        <v/>
      </c>
      <c r="C43" s="36" t="str">
        <f>IF('1. RECP monitoring'!D49="","",'1. RECP monitoring'!D49)</f>
        <v/>
      </c>
      <c r="D43" s="37" t="str">
        <f>IF('1. RECP monitoring'!E49="please select","",'1. RECP monitoring'!E49)</f>
        <v>Оберіть, будь ласка</v>
      </c>
    </row>
    <row r="44" spans="2:4" ht="15.95" customHeight="1">
      <c r="B44" s="35" t="str">
        <f>IF('1. RECP monitoring'!A50="","",'1. RECP monitoring'!A50)</f>
        <v/>
      </c>
      <c r="C44" s="36" t="str">
        <f>IF('1. RECP monitoring'!D50="","",'1. RECP monitoring'!D50)</f>
        <v/>
      </c>
      <c r="D44" s="37" t="str">
        <f>IF('1. RECP monitoring'!E50="please select","",'1. RECP monitoring'!E50)</f>
        <v>Оберіть, будь ласка</v>
      </c>
    </row>
    <row r="45" spans="2:4" ht="15.95" customHeight="1">
      <c r="B45" s="35" t="str">
        <f>IF('1. RECP monitoring'!A51="","",'1. RECP monitoring'!A51)</f>
        <v/>
      </c>
      <c r="C45" s="36" t="str">
        <f>IF('1. RECP monitoring'!D51="","",'1. RECP monitoring'!D51)</f>
        <v/>
      </c>
      <c r="D45" s="37" t="str">
        <f>IF('1. RECP monitoring'!E51="please select","",'1. RECP monitoring'!E51)</f>
        <v>Оберіть, будь ласка</v>
      </c>
    </row>
    <row r="46" spans="2:4" ht="15.95" customHeight="1">
      <c r="B46" s="35" t="str">
        <f>IF('1. RECP monitoring'!A52="","",'1. RECP monitoring'!A52)</f>
        <v/>
      </c>
      <c r="C46" s="36" t="str">
        <f>IF('1. RECP monitoring'!D52="","",'1. RECP monitoring'!D52)</f>
        <v/>
      </c>
      <c r="D46" s="37" t="str">
        <f>IF('1. RECP monitoring'!E52="please select","",'1. RECP monitoring'!E52)</f>
        <v>Оберіть, будь ласка</v>
      </c>
    </row>
    <row r="47" spans="2:4" ht="15.95" customHeight="1">
      <c r="B47" s="35" t="str">
        <f>IF('1. RECP monitoring'!A53="","",'1. RECP monitoring'!A53)</f>
        <v/>
      </c>
      <c r="C47" s="36" t="str">
        <f>IF('1. RECP monitoring'!D53="","",'1. RECP monitoring'!D53)</f>
        <v/>
      </c>
      <c r="D47" s="37" t="str">
        <f>IF('1. RECP monitoring'!E53="please select","",'1. RECP monitoring'!E53)</f>
        <v>Оберіть, будь ласка</v>
      </c>
    </row>
    <row r="48" spans="2:4" ht="15.95" customHeight="1">
      <c r="B48" s="35" t="str">
        <f>IF('1. RECP monitoring'!A54="","",'1. RECP monitoring'!A54)</f>
        <v/>
      </c>
      <c r="C48" s="36" t="str">
        <f>IF('1. RECP monitoring'!D54="","",'1. RECP monitoring'!D54)</f>
        <v/>
      </c>
      <c r="D48" s="37" t="str">
        <f>IF('1. RECP monitoring'!E54="please select","",'1. RECP monitoring'!E54)</f>
        <v>Оберіть, будь ласка</v>
      </c>
    </row>
    <row r="49" spans="2:4" ht="15.95" customHeight="1">
      <c r="B49" s="35" t="str">
        <f>IF('1. RECP monitoring'!A55="","",'1. RECP monitoring'!A55)</f>
        <v/>
      </c>
      <c r="C49" s="36" t="str">
        <f>IF('1. RECP monitoring'!D55="","",'1. RECP monitoring'!D55)</f>
        <v/>
      </c>
      <c r="D49" s="37" t="str">
        <f>IF('1. RECP monitoring'!E55="please select","",'1. RECP monitoring'!E55)</f>
        <v>Оберіть, будь ласка</v>
      </c>
    </row>
    <row r="50" spans="2:4" ht="15.95" customHeight="1">
      <c r="B50" s="35" t="str">
        <f>IF('1. RECP monitoring'!A56="","",'1. RECP monitoring'!A56)</f>
        <v/>
      </c>
      <c r="C50" s="36" t="str">
        <f>IF('1. RECP monitoring'!D56="","",'1. RECP monitoring'!D56)</f>
        <v/>
      </c>
      <c r="D50" s="37" t="str">
        <f>IF('1. RECP monitoring'!E56="please select","",'1. RECP monitoring'!E56)</f>
        <v>Оберіть, будь ласка</v>
      </c>
    </row>
    <row r="51" spans="2:4" ht="15.95" customHeight="1">
      <c r="B51" s="35" t="str">
        <f>IF('1. RECP monitoring'!A57="","",'1. RECP monitoring'!A57)</f>
        <v/>
      </c>
      <c r="C51" s="36" t="str">
        <f>IF('1. RECP monitoring'!D57="","",'1. RECP monitoring'!D57)</f>
        <v/>
      </c>
      <c r="D51" s="37" t="str">
        <f>IF('1. RECP monitoring'!E57="please select","",'1. RECP monitoring'!E57)</f>
        <v>Оберіть, будь ласка</v>
      </c>
    </row>
    <row r="52" spans="2:4" ht="15.95" customHeight="1">
      <c r="B52" s="35" t="str">
        <f>IF('1. RECP monitoring'!A58="","",'1. RECP monitoring'!A58)</f>
        <v/>
      </c>
      <c r="C52" s="36" t="str">
        <f>IF('1. RECP monitoring'!D58="","",'1. RECP monitoring'!D58)</f>
        <v/>
      </c>
      <c r="D52" s="37" t="str">
        <f>IF('1. RECP monitoring'!E58="please select","",'1. RECP monitoring'!E58)</f>
        <v>Оберіть, будь ласка</v>
      </c>
    </row>
    <row r="53" spans="2:4" ht="15.95" customHeight="1">
      <c r="B53" s="35" t="str">
        <f>IF('1. RECP monitoring'!A59="","",'1. RECP monitoring'!A59)</f>
        <v/>
      </c>
      <c r="C53" s="36" t="str">
        <f>IF('1. RECP monitoring'!D59="","",'1. RECP monitoring'!D59)</f>
        <v/>
      </c>
      <c r="D53" s="37" t="str">
        <f>IF('1. RECP monitoring'!E59="please select","",'1. RECP monitoring'!E59)</f>
        <v>Оберіть, будь ласка</v>
      </c>
    </row>
    <row r="54" spans="2:4" ht="15.95" customHeight="1">
      <c r="B54" s="35" t="str">
        <f>IF('1. RECP monitoring'!A60="","",'1. RECP monitoring'!A60)</f>
        <v/>
      </c>
      <c r="C54" s="36" t="str">
        <f>IF('1. RECP monitoring'!D60="","",'1. RECP monitoring'!D60)</f>
        <v/>
      </c>
      <c r="D54" s="37" t="str">
        <f>IF('1. RECP monitoring'!E60="please select","",'1. RECP monitoring'!E60)</f>
        <v>Оберіть, будь ласка</v>
      </c>
    </row>
    <row r="55" spans="2:4" ht="15.95" customHeight="1">
      <c r="B55" s="35" t="str">
        <f>IF('1. RECP monitoring'!A61="","",'1. RECP monitoring'!A61)</f>
        <v/>
      </c>
      <c r="C55" s="36" t="str">
        <f>IF('1. RECP monitoring'!D61="","",'1. RECP monitoring'!D61)</f>
        <v/>
      </c>
      <c r="D55" s="37" t="str">
        <f>IF('1. RECP monitoring'!E61="please select","",'1. RECP monitoring'!E61)</f>
        <v>Оберіть, будь ласка</v>
      </c>
    </row>
    <row r="56" spans="2:4" ht="15.95" customHeight="1">
      <c r="B56" s="35" t="str">
        <f>IF('1. RECP monitoring'!A62="","",'1. RECP monitoring'!A62)</f>
        <v/>
      </c>
      <c r="C56" s="36" t="str">
        <f>IF('1. RECP monitoring'!D62="","",'1. RECP monitoring'!D62)</f>
        <v/>
      </c>
      <c r="D56" s="37" t="str">
        <f>IF('1. RECP monitoring'!E62="please select","",'1. RECP monitoring'!E62)</f>
        <v>Оберіть, будь ласка</v>
      </c>
    </row>
    <row r="57" spans="2:4" ht="15.95" customHeight="1">
      <c r="B57" s="35" t="str">
        <f>IF('1. RECP monitoring'!A63="","",'1. RECP monitoring'!A63)</f>
        <v/>
      </c>
      <c r="C57" s="36" t="str">
        <f>IF('1. RECP monitoring'!D63="","",'1. RECP monitoring'!D63)</f>
        <v/>
      </c>
      <c r="D57" s="37" t="str">
        <f>IF('1. RECP monitoring'!E63="please select","",'1. RECP monitoring'!E63)</f>
        <v>Оберіть, будь ласка</v>
      </c>
    </row>
    <row r="58" spans="2:4" ht="15.95" customHeight="1">
      <c r="B58" s="35" t="str">
        <f>IF('1. RECP monitoring'!A64="","",'1. RECP monitoring'!A64)</f>
        <v/>
      </c>
      <c r="C58" s="36" t="str">
        <f>IF('1. RECP monitoring'!D64="","",'1. RECP monitoring'!D64)</f>
        <v/>
      </c>
      <c r="D58" s="37" t="str">
        <f>IF('1. RECP monitoring'!E64="please select","",'1. RECP monitoring'!E64)</f>
        <v>Оберіть, будь ласка</v>
      </c>
    </row>
    <row r="59" spans="2:4" ht="15.95" customHeight="1">
      <c r="B59" s="35" t="str">
        <f>IF('1. RECP monitoring'!A65="","",'1. RECP monitoring'!A65)</f>
        <v/>
      </c>
      <c r="C59" s="36" t="str">
        <f>IF('1. RECP monitoring'!D65="","",'1. RECP monitoring'!D65)</f>
        <v/>
      </c>
      <c r="D59" s="37" t="str">
        <f>IF('1. RECP monitoring'!E65="please select","",'1. RECP monitoring'!E65)</f>
        <v>Оберіть, будь ласка</v>
      </c>
    </row>
    <row r="60" spans="2:4" ht="15.95" customHeight="1">
      <c r="B60" s="35" t="str">
        <f>IF('1. RECP monitoring'!A66="","",'1. RECP monitoring'!A66)</f>
        <v/>
      </c>
      <c r="C60" s="36" t="str">
        <f>IF('1. RECP monitoring'!D66="","",'1. RECP monitoring'!D66)</f>
        <v/>
      </c>
      <c r="D60" s="37" t="str">
        <f>IF('1. RECP monitoring'!E66="please select","",'1. RECP monitoring'!E66)</f>
        <v>Оберіть, будь ласка</v>
      </c>
    </row>
    <row r="61" spans="2:4" ht="15.95" customHeight="1">
      <c r="B61" s="35" t="str">
        <f>IF('1. RECP monitoring'!A67="","",'1. RECP monitoring'!A67)</f>
        <v/>
      </c>
      <c r="C61" s="36" t="str">
        <f>IF('1. RECP monitoring'!D67="","",'1. RECP monitoring'!D67)</f>
        <v/>
      </c>
      <c r="D61" s="37" t="str">
        <f>IF('1. RECP monitoring'!E67="please select","",'1. RECP monitoring'!E67)</f>
        <v>Оберіть, будь ласка</v>
      </c>
    </row>
    <row r="62" spans="2:4" ht="15.95" customHeight="1">
      <c r="B62" s="35" t="str">
        <f>IF('1. RECP monitoring'!A68="","",'1. RECP monitoring'!A68)</f>
        <v/>
      </c>
      <c r="C62" s="36" t="str">
        <f>IF('1. RECP monitoring'!D68="","",'1. RECP monitoring'!D68)</f>
        <v/>
      </c>
      <c r="D62" s="37" t="str">
        <f>IF('1. RECP monitoring'!E68="please select","",'1. RECP monitoring'!E68)</f>
        <v>Оберіть, будь ласка</v>
      </c>
    </row>
    <row r="63" spans="2:4" ht="15.95" customHeight="1">
      <c r="B63" s="35" t="str">
        <f>IF('1. RECP monitoring'!A69="","",'1. RECP monitoring'!A69)</f>
        <v/>
      </c>
      <c r="C63" s="36" t="str">
        <f>IF('1. RECP monitoring'!D69="","",'1. RECP monitoring'!D69)</f>
        <v/>
      </c>
      <c r="D63" s="37" t="str">
        <f>IF('1. RECP monitoring'!E69="please select","",'1. RECP monitoring'!E69)</f>
        <v>Оберіть, будь ласка</v>
      </c>
    </row>
    <row r="64" spans="2:4" ht="15.95" customHeight="1">
      <c r="B64" s="35" t="str">
        <f>IF('1. RECP monitoring'!A70="","",'1. RECP monitoring'!A70)</f>
        <v/>
      </c>
      <c r="C64" s="36" t="str">
        <f>IF('1. RECP monitoring'!D70="","",'1. RECP monitoring'!D70)</f>
        <v/>
      </c>
      <c r="D64" s="37" t="str">
        <f>IF('1. RECP monitoring'!E70="please select","",'1. RECP monitoring'!E70)</f>
        <v>Оберіть, будь ласка</v>
      </c>
    </row>
    <row r="65" spans="2:4" ht="15.95" customHeight="1">
      <c r="B65" s="35" t="str">
        <f>IF('1. RECP monitoring'!A71="","",'1. RECP monitoring'!A71)</f>
        <v/>
      </c>
      <c r="C65" s="36" t="str">
        <f>IF('1. RECP monitoring'!D71="","",'1. RECP monitoring'!D71)</f>
        <v/>
      </c>
      <c r="D65" s="37" t="str">
        <f>IF('1. RECP monitoring'!E71="please select","",'1. RECP monitoring'!E71)</f>
        <v>Оберіть, будь ласка</v>
      </c>
    </row>
    <row r="66" spans="2:4" ht="15.95" customHeight="1">
      <c r="B66" s="35" t="str">
        <f>IF('1. RECP monitoring'!A72="","",'1. RECP monitoring'!A72)</f>
        <v/>
      </c>
      <c r="C66" s="36" t="str">
        <f>IF('1. RECP monitoring'!D72="","",'1. RECP monitoring'!D72)</f>
        <v/>
      </c>
      <c r="D66" s="37" t="str">
        <f>IF('1. RECP monitoring'!E72="please select","",'1. RECP monitoring'!E72)</f>
        <v>Оберіть, будь ласка</v>
      </c>
    </row>
    <row r="67" spans="2:4" ht="15.95" customHeight="1">
      <c r="B67" s="35" t="str">
        <f>IF('1. RECP monitoring'!A73="","",'1. RECP monitoring'!A73)</f>
        <v/>
      </c>
      <c r="C67" s="36" t="str">
        <f>IF('1. RECP monitoring'!D73="","",'1. RECP monitoring'!D73)</f>
        <v/>
      </c>
      <c r="D67" s="37" t="str">
        <f>IF('1. RECP monitoring'!E73="please select","",'1. RECP monitoring'!E73)</f>
        <v>Оберіть, будь ласка</v>
      </c>
    </row>
    <row r="68" spans="2:4" ht="15.95" customHeight="1">
      <c r="B68" s="35" t="str">
        <f>IF('1. RECP monitoring'!A74="","",'1. RECP monitoring'!A74)</f>
        <v/>
      </c>
      <c r="C68" s="36" t="str">
        <f>IF('1. RECP monitoring'!D74="","",'1. RECP monitoring'!D74)</f>
        <v/>
      </c>
      <c r="D68" s="37" t="str">
        <f>IF('1. RECP monitoring'!E74="please select","",'1. RECP monitoring'!E74)</f>
        <v>Оберіть, будь ласка</v>
      </c>
    </row>
    <row r="69" spans="2:4" ht="15.95" customHeight="1">
      <c r="B69" s="35" t="str">
        <f>IF('1. RECP monitoring'!A75="","",'1. RECP monitoring'!A75)</f>
        <v/>
      </c>
      <c r="C69" s="36" t="str">
        <f>IF('1. RECP monitoring'!D75="","",'1. RECP monitoring'!D75)</f>
        <v/>
      </c>
      <c r="D69" s="37" t="str">
        <f>IF('1. RECP monitoring'!E75="please select","",'1. RECP monitoring'!E75)</f>
        <v>Оберіть, будь ласка</v>
      </c>
    </row>
    <row r="70" spans="2:4" ht="15.95" customHeight="1">
      <c r="B70" s="35" t="str">
        <f>IF('1. RECP monitoring'!A76="","",'1. RECP monitoring'!A76)</f>
        <v/>
      </c>
      <c r="C70" s="36" t="str">
        <f>IF('1. RECP monitoring'!D76="","",'1. RECP monitoring'!D76)</f>
        <v/>
      </c>
      <c r="D70" s="37" t="str">
        <f>IF('1. RECP monitoring'!E76="please select","",'1. RECP monitoring'!E76)</f>
        <v>Оберіть, будь ласка</v>
      </c>
    </row>
    <row r="71" spans="2:4" ht="15.95" customHeight="1">
      <c r="B71" s="35" t="str">
        <f>IF('1. RECP monitoring'!A77="","",'1. RECP monitoring'!A77)</f>
        <v/>
      </c>
      <c r="C71" s="36" t="str">
        <f>IF('1. RECP monitoring'!D77="","",'1. RECP monitoring'!D77)</f>
        <v/>
      </c>
      <c r="D71" s="37" t="str">
        <f>IF('1. RECP monitoring'!E77="please select","",'1. RECP monitoring'!E77)</f>
        <v>Оберіть, будь ласка</v>
      </c>
    </row>
    <row r="72" spans="2:4" ht="15.95" customHeight="1">
      <c r="B72" s="35" t="str">
        <f>IF('1. RECP monitoring'!A78="","",'1. RECP monitoring'!A78)</f>
        <v/>
      </c>
      <c r="C72" s="36" t="str">
        <f>IF('1. RECP monitoring'!D78="","",'1. RECP monitoring'!D78)</f>
        <v/>
      </c>
      <c r="D72" s="37" t="str">
        <f>IF('1. RECP monitoring'!E78="please select","",'1. RECP monitoring'!E78)</f>
        <v>Оберіть, будь ласка</v>
      </c>
    </row>
    <row r="73" spans="2:4" ht="15.95" customHeight="1">
      <c r="B73" s="35" t="str">
        <f>IF('1. RECP monitoring'!A79="","",'1. RECP monitoring'!A79)</f>
        <v/>
      </c>
      <c r="C73" s="36" t="str">
        <f>IF('1. RECP monitoring'!D79="","",'1. RECP monitoring'!D79)</f>
        <v/>
      </c>
      <c r="D73" s="37" t="str">
        <f>IF('1. RECP monitoring'!E79="please select","",'1. RECP monitoring'!E79)</f>
        <v>Оберіть, будь ласка</v>
      </c>
    </row>
    <row r="74" spans="2:4" ht="15.95" customHeight="1">
      <c r="B74" s="35" t="str">
        <f>IF('1. RECP monitoring'!A80="","",'1. RECP monitoring'!A80)</f>
        <v/>
      </c>
      <c r="C74" s="36" t="str">
        <f>IF('1. RECP monitoring'!D80="","",'1. RECP monitoring'!D80)</f>
        <v/>
      </c>
      <c r="D74" s="37" t="str">
        <f>IF('1. RECP monitoring'!E80="please select","",'1. RECP monitoring'!E80)</f>
        <v>Оберіть, будь ласка</v>
      </c>
    </row>
    <row r="75" spans="2:4" ht="15.95" customHeight="1">
      <c r="B75" s="35" t="str">
        <f>IF('1. RECP monitoring'!A81="","",'1. RECP monitoring'!A81)</f>
        <v/>
      </c>
      <c r="C75" s="36" t="str">
        <f>IF('1. RECP monitoring'!D81="","",'1. RECP monitoring'!D81)</f>
        <v/>
      </c>
      <c r="D75" s="37" t="str">
        <f>IF('1. RECP monitoring'!E81="please select","",'1. RECP monitoring'!E81)</f>
        <v>Оберіть, будь ласка</v>
      </c>
    </row>
    <row r="76" spans="2:4" ht="15.95" customHeight="1">
      <c r="B76" s="35" t="str">
        <f>IF('1. RECP monitoring'!A82="","",'1. RECP monitoring'!A82)</f>
        <v/>
      </c>
      <c r="C76" s="36" t="str">
        <f>IF('1. RECP monitoring'!D82="","",'1. RECP monitoring'!D82)</f>
        <v/>
      </c>
      <c r="D76" s="37" t="str">
        <f>IF('1. RECP monitoring'!E82="please select","",'1. RECP monitoring'!E82)</f>
        <v>Оберіть, будь ласка</v>
      </c>
    </row>
    <row r="77" spans="2:4" ht="15.95" customHeight="1">
      <c r="B77" s="35" t="str">
        <f>IF('1. RECP monitoring'!A83="","",'1. RECP monitoring'!A83)</f>
        <v/>
      </c>
      <c r="C77" s="36" t="str">
        <f>IF('1. RECP monitoring'!D83="","",'1. RECP monitoring'!D83)</f>
        <v/>
      </c>
      <c r="D77" s="37" t="str">
        <f>IF('1. RECP monitoring'!E83="please select","",'1. RECP monitoring'!E83)</f>
        <v>Оберіть, будь ласка</v>
      </c>
    </row>
    <row r="78" spans="2:4" ht="15.95" customHeight="1">
      <c r="B78" s="35" t="str">
        <f>IF('1. RECP monitoring'!A84="","",'1. RECP monitoring'!A84)</f>
        <v/>
      </c>
      <c r="C78" s="36" t="str">
        <f>IF('1. RECP monitoring'!D84="","",'1. RECP monitoring'!D84)</f>
        <v/>
      </c>
      <c r="D78" s="37" t="str">
        <f>IF('1. RECP monitoring'!E84="please select","",'1. RECP monitoring'!E84)</f>
        <v>Оберіть, будь ласка</v>
      </c>
    </row>
    <row r="79" spans="2:4" ht="15.95" customHeight="1">
      <c r="B79" s="35" t="str">
        <f>IF('1. RECP monitoring'!A85="","",'1. RECP monitoring'!A85)</f>
        <v/>
      </c>
      <c r="C79" s="36" t="str">
        <f>IF('1. RECP monitoring'!D85="","",'1. RECP monitoring'!D85)</f>
        <v/>
      </c>
      <c r="D79" s="37" t="str">
        <f>IF('1. RECP monitoring'!E85="please select","",'1. RECP monitoring'!E85)</f>
        <v>Оберіть, будь ласка</v>
      </c>
    </row>
    <row r="80" spans="2:4" ht="15.95" customHeight="1">
      <c r="B80" s="35" t="str">
        <f>IF('1. RECP monitoring'!A86="","",'1. RECP monitoring'!A86)</f>
        <v/>
      </c>
      <c r="C80" s="36" t="str">
        <f>IF('1. RECP monitoring'!D86="","",'1. RECP monitoring'!D86)</f>
        <v/>
      </c>
      <c r="D80" s="37" t="str">
        <f>IF('1. RECP monitoring'!E86="please select","",'1. RECP monitoring'!E86)</f>
        <v>Оберіть, будь ласка</v>
      </c>
    </row>
    <row r="81" spans="2:4" ht="15.95" customHeight="1">
      <c r="B81" s="35" t="str">
        <f>IF('1. RECP monitoring'!A87="","",'1. RECP monitoring'!A87)</f>
        <v/>
      </c>
      <c r="C81" s="36" t="str">
        <f>IF('1. RECP monitoring'!D87="","",'1. RECP monitoring'!D87)</f>
        <v/>
      </c>
      <c r="D81" s="37" t="str">
        <f>IF('1. RECP monitoring'!E87="please select","",'1. RECP monitoring'!E87)</f>
        <v>Оберіть, будь ласка</v>
      </c>
    </row>
    <row r="82" spans="2:4" ht="15.95" customHeight="1">
      <c r="B82" s="35" t="str">
        <f>IF('1. RECP monitoring'!A88="","",'1. RECP monitoring'!A88)</f>
        <v/>
      </c>
      <c r="C82" s="36" t="str">
        <f>IF('1. RECP monitoring'!D88="","",'1. RECP monitoring'!D88)</f>
        <v/>
      </c>
      <c r="D82" s="37" t="str">
        <f>IF('1. RECP monitoring'!E88="please select","",'1. RECP monitoring'!E88)</f>
        <v>Оберіть, будь ласка</v>
      </c>
    </row>
    <row r="83" spans="2:4" ht="15.95" customHeight="1">
      <c r="B83" s="35" t="str">
        <f>IF('1. RECP monitoring'!A89="","",'1. RECP monitoring'!A89)</f>
        <v/>
      </c>
      <c r="C83" s="36" t="str">
        <f>IF('1. RECP monitoring'!D89="","",'1. RECP monitoring'!D89)</f>
        <v/>
      </c>
      <c r="D83" s="37" t="str">
        <f>IF('1. RECP monitoring'!E89="please select","",'1. RECP monitoring'!E89)</f>
        <v>Оберіть, будь ласка</v>
      </c>
    </row>
    <row r="84" spans="2:4" ht="15.95" customHeight="1">
      <c r="B84" s="35" t="str">
        <f>IF('1. RECP monitoring'!A90="","",'1. RECP monitoring'!A90)</f>
        <v/>
      </c>
      <c r="C84" s="36" t="str">
        <f>IF('1. RECP monitoring'!D90="","",'1. RECP monitoring'!D90)</f>
        <v/>
      </c>
      <c r="D84" s="37" t="str">
        <f>IF('1. RECP monitoring'!E90="please select","",'1. RECP monitoring'!E90)</f>
        <v>Оберіть, будь ласка</v>
      </c>
    </row>
    <row r="85" spans="2:4" ht="15.95" customHeight="1">
      <c r="B85" s="35" t="str">
        <f>IF('1. RECP monitoring'!A91="","",'1. RECP monitoring'!A91)</f>
        <v/>
      </c>
      <c r="C85" s="36" t="str">
        <f>IF('1. RECP monitoring'!D91="","",'1. RECP monitoring'!D91)</f>
        <v/>
      </c>
      <c r="D85" s="37" t="str">
        <f>IF('1. RECP monitoring'!E91="please select","",'1. RECP monitoring'!E91)</f>
        <v>Оберіть, будь ласка</v>
      </c>
    </row>
    <row r="86" spans="2:4" ht="15.95" customHeight="1">
      <c r="B86" s="35" t="str">
        <f>IF('1. RECP monitoring'!A92="","",'1. RECP monitoring'!A92)</f>
        <v/>
      </c>
      <c r="C86" s="36" t="str">
        <f>IF('1. RECP monitoring'!D92="","",'1. RECP monitoring'!D92)</f>
        <v/>
      </c>
      <c r="D86" s="37" t="str">
        <f>IF('1. RECP monitoring'!E92="please select","",'1. RECP monitoring'!E92)</f>
        <v>Оберіть, будь ласка</v>
      </c>
    </row>
    <row r="87" spans="2:4" ht="15.95" customHeight="1">
      <c r="B87" s="35" t="str">
        <f>IF('1. RECP monitoring'!A93="","",'1. RECP monitoring'!A93)</f>
        <v/>
      </c>
      <c r="C87" s="36" t="str">
        <f>IF('1. RECP monitoring'!D93="","",'1. RECP monitoring'!D93)</f>
        <v/>
      </c>
      <c r="D87" s="37" t="str">
        <f>IF('1. RECP monitoring'!E93="please select","",'1. RECP monitoring'!E93)</f>
        <v>Оберіть, будь ласка</v>
      </c>
    </row>
    <row r="88" spans="2:4" ht="15.95" customHeight="1">
      <c r="B88" s="35" t="str">
        <f>IF('1. RECP monitoring'!A94="","",'1. RECP monitoring'!A94)</f>
        <v/>
      </c>
      <c r="C88" s="36" t="str">
        <f>IF('1. RECP monitoring'!D94="","",'1. RECP monitoring'!D94)</f>
        <v/>
      </c>
      <c r="D88" s="37" t="str">
        <f>IF('1. RECP monitoring'!E94="please select","",'1. RECP monitoring'!E94)</f>
        <v>Оберіть, будь ласка</v>
      </c>
    </row>
    <row r="89" spans="2:4" ht="15.95" customHeight="1">
      <c r="B89" s="35" t="str">
        <f>IF('1. RECP monitoring'!A95="","",'1. RECP monitoring'!A95)</f>
        <v/>
      </c>
      <c r="C89" s="36" t="str">
        <f>IF('1. RECP monitoring'!D95="","",'1. RECP monitoring'!D95)</f>
        <v/>
      </c>
      <c r="D89" s="37" t="str">
        <f>IF('1. RECP monitoring'!E95="please select","",'1. RECP monitoring'!E95)</f>
        <v>Оберіть, будь ласка</v>
      </c>
    </row>
    <row r="90" spans="2:4" ht="15.95" customHeight="1">
      <c r="B90" s="35" t="str">
        <f>IF('1. RECP monitoring'!A96="","",'1. RECP monitoring'!A96)</f>
        <v/>
      </c>
      <c r="C90" s="36" t="str">
        <f>IF('1. RECP monitoring'!D96="","",'1. RECP monitoring'!D96)</f>
        <v/>
      </c>
      <c r="D90" s="37" t="str">
        <f>IF('1. RECP monitoring'!E96="please select","",'1. RECP monitoring'!E96)</f>
        <v>Оберіть, будь ласка</v>
      </c>
    </row>
    <row r="91" spans="2:4" ht="15.95" customHeight="1">
      <c r="B91" s="35" t="str">
        <f>IF('1. RECP monitoring'!A97="","",'1. RECP monitoring'!A97)</f>
        <v/>
      </c>
      <c r="C91" s="36" t="str">
        <f>IF('1. RECP monitoring'!D97="","",'1. RECP monitoring'!D97)</f>
        <v/>
      </c>
      <c r="D91" s="37" t="str">
        <f>IF('1. RECP monitoring'!E97="please select","",'1. RECP monitoring'!E97)</f>
        <v>Оберіть, будь ласка</v>
      </c>
    </row>
    <row r="92" spans="2:4" ht="15.95" customHeight="1">
      <c r="B92" s="35" t="str">
        <f>IF('1. RECP monitoring'!A98="","",'1. RECP monitoring'!A98)</f>
        <v/>
      </c>
      <c r="C92" s="36" t="str">
        <f>IF('1. RECP monitoring'!D98="","",'1. RECP monitoring'!D98)</f>
        <v/>
      </c>
      <c r="D92" s="37" t="str">
        <f>IF('1. RECP monitoring'!E98="please select","",'1. RECP monitoring'!E98)</f>
        <v>Оберіть, будь ласка</v>
      </c>
    </row>
    <row r="93" spans="2:4" ht="15.95" customHeight="1">
      <c r="B93" s="35" t="str">
        <f>IF('1. RECP monitoring'!A99="","",'1. RECP monitoring'!A99)</f>
        <v/>
      </c>
      <c r="C93" s="36" t="str">
        <f>IF('1. RECP monitoring'!D99="","",'1. RECP monitoring'!D99)</f>
        <v/>
      </c>
      <c r="D93" s="37" t="str">
        <f>IF('1. RECP monitoring'!E99="please select","",'1. RECP monitoring'!E99)</f>
        <v>Оберіть, будь ласка</v>
      </c>
    </row>
    <row r="94" spans="2:4" ht="15.95" customHeight="1">
      <c r="B94" s="35" t="str">
        <f>IF('1. RECP monitoring'!A100="","",'1. RECP monitoring'!A100)</f>
        <v/>
      </c>
      <c r="C94" s="36" t="str">
        <f>IF('1. RECP monitoring'!D100="","",'1. RECP monitoring'!D100)</f>
        <v/>
      </c>
      <c r="D94" s="37" t="str">
        <f>IF('1. RECP monitoring'!E100="please select","",'1. RECP monitoring'!E100)</f>
        <v>Оберіть, будь ласка</v>
      </c>
    </row>
    <row r="95" spans="2:4" ht="15.95" customHeight="1">
      <c r="B95" s="35" t="str">
        <f>IF('1. RECP monitoring'!A101="","",'1. RECP monitoring'!A101)</f>
        <v/>
      </c>
      <c r="C95" s="36" t="str">
        <f>IF('1. RECP monitoring'!D101="","",'1. RECP monitoring'!D101)</f>
        <v/>
      </c>
      <c r="D95" s="37" t="str">
        <f>IF('1. RECP monitoring'!E101="please select","",'1. RECP monitoring'!E101)</f>
        <v>Оберіть, будь ласка</v>
      </c>
    </row>
    <row r="96" spans="2:4" ht="15.95" customHeight="1">
      <c r="B96" s="35" t="str">
        <f>IF('1. RECP monitoring'!A102="","",'1. RECP monitoring'!A102)</f>
        <v/>
      </c>
      <c r="C96" s="36" t="str">
        <f>IF('1. RECP monitoring'!D102="","",'1. RECP monitoring'!D102)</f>
        <v/>
      </c>
      <c r="D96" s="37" t="str">
        <f>IF('1. RECP monitoring'!E102="please select","",'1. RECP monitoring'!E102)</f>
        <v>Оберіть, будь ласка</v>
      </c>
    </row>
    <row r="97" spans="2:4" ht="15.95" customHeight="1">
      <c r="B97" s="35" t="str">
        <f>IF('1. RECP monitoring'!A103="","",'1. RECP monitoring'!A103)</f>
        <v/>
      </c>
      <c r="C97" s="36" t="str">
        <f>IF('1. RECP monitoring'!D103="","",'1. RECP monitoring'!D103)</f>
        <v/>
      </c>
      <c r="D97" s="37" t="str">
        <f>IF('1. RECP monitoring'!E103="please select","",'1. RECP monitoring'!E103)</f>
        <v>Оберіть, будь ласка</v>
      </c>
    </row>
    <row r="98" spans="2:4" ht="15.95" customHeight="1">
      <c r="B98" s="35" t="str">
        <f>IF('1. RECP monitoring'!A104="","",'1. RECP monitoring'!A104)</f>
        <v/>
      </c>
      <c r="C98" s="36" t="str">
        <f>IF('1. RECP monitoring'!D104="","",'1. RECP monitoring'!D104)</f>
        <v/>
      </c>
      <c r="D98" s="37" t="str">
        <f>IF('1. RECP monitoring'!E104="please select","",'1. RECP monitoring'!E104)</f>
        <v>Оберіть, будь ласка</v>
      </c>
    </row>
    <row r="99" spans="2:4" ht="15.95" customHeight="1">
      <c r="B99" s="35" t="str">
        <f>IF('1. RECP monitoring'!A105="","",'1. RECP monitoring'!A105)</f>
        <v/>
      </c>
      <c r="C99" s="36" t="str">
        <f>IF('1. RECP monitoring'!D105="","",'1. RECP monitoring'!D105)</f>
        <v/>
      </c>
      <c r="D99" s="37" t="str">
        <f>IF('1. RECP monitoring'!E105="please select","",'1. RECP monitoring'!E105)</f>
        <v>Оберіть, будь ласка</v>
      </c>
    </row>
    <row r="100" spans="2:4" ht="15.95" customHeight="1">
      <c r="B100" s="35" t="str">
        <f>IF('1. RECP monitoring'!A106="","",'1. RECP monitoring'!A106)</f>
        <v/>
      </c>
      <c r="C100" s="36" t="str">
        <f>IF('1. RECP monitoring'!D106="","",'1. RECP monitoring'!D106)</f>
        <v/>
      </c>
      <c r="D100" s="37" t="str">
        <f>IF('1. RECP monitoring'!E106="please select","",'1. RECP monitoring'!E106)</f>
        <v>Оберіть, будь ласка</v>
      </c>
    </row>
    <row r="101" spans="2:4" ht="15.95" customHeight="1">
      <c r="B101" s="35" t="str">
        <f>IF('1. RECP monitoring'!A107="","",'1. RECP monitoring'!A107)</f>
        <v/>
      </c>
      <c r="C101" s="36" t="str">
        <f>IF('1. RECP monitoring'!D107="","",'1. RECP monitoring'!D107)</f>
        <v/>
      </c>
      <c r="D101" s="37" t="str">
        <f>IF('1. RECP monitoring'!E107="please select","",'1. RECP monitoring'!E107)</f>
        <v>Оберіть, будь ласка</v>
      </c>
    </row>
    <row r="102" spans="2:4" ht="15.95" customHeight="1">
      <c r="B102" s="35" t="str">
        <f>IF('1. RECP monitoring'!A108="","",'1. RECP monitoring'!A108)</f>
        <v/>
      </c>
      <c r="C102" s="36" t="str">
        <f>IF('1. RECP monitoring'!D108="","",'1. RECP monitoring'!D108)</f>
        <v/>
      </c>
      <c r="D102" s="37" t="str">
        <f>IF('1. RECP monitoring'!E108="please select","",'1. RECP monitoring'!E108)</f>
        <v>Оберіть, будь ласка</v>
      </c>
    </row>
    <row r="103" spans="2:4" ht="15.95" customHeight="1">
      <c r="B103" s="35" t="str">
        <f>IF('1. RECP monitoring'!A109="","",'1. RECP monitoring'!A109)</f>
        <v/>
      </c>
      <c r="C103" s="36" t="str">
        <f>IF('1. RECP monitoring'!D109="","",'1. RECP monitoring'!D109)</f>
        <v/>
      </c>
      <c r="D103" s="37" t="str">
        <f>IF('1. RECP monitoring'!E109="please select","",'1. RECP monitoring'!E109)</f>
        <v>Оберіть, будь ласка</v>
      </c>
    </row>
    <row r="104" spans="2:4" ht="15.95" customHeight="1">
      <c r="B104" s="35" t="str">
        <f>IF('1. RECP monitoring'!A110="","",'1. RECP monitoring'!A110)</f>
        <v/>
      </c>
      <c r="C104" s="36" t="str">
        <f>IF('1. RECP monitoring'!D110="","",'1. RECP monitoring'!D110)</f>
        <v/>
      </c>
      <c r="D104" s="37" t="str">
        <f>IF('1. RECP monitoring'!E110="please select","",'1. RECP monitoring'!E110)</f>
        <v>Оберіть, будь ласка</v>
      </c>
    </row>
    <row r="105" spans="2:4" ht="15.95" customHeight="1">
      <c r="B105" s="35" t="str">
        <f>IF('1. RECP monitoring'!A111="","",'1. RECP monitoring'!A111)</f>
        <v/>
      </c>
      <c r="C105" s="36" t="str">
        <f>IF('1. RECP monitoring'!D111="","",'1. RECP monitoring'!D111)</f>
        <v/>
      </c>
      <c r="D105" s="37" t="str">
        <f>IF('1. RECP monitoring'!E111="please select","",'1. RECP monitoring'!E111)</f>
        <v>Оберіть, будь ласка</v>
      </c>
    </row>
    <row r="106" spans="2:4" ht="15.95" customHeight="1">
      <c r="B106" s="35" t="str">
        <f>IF('1. RECP monitoring'!A112="","",'1. RECP monitoring'!A112)</f>
        <v/>
      </c>
      <c r="C106" s="36" t="str">
        <f>IF('1. RECP monitoring'!D112="","",'1. RECP monitoring'!D112)</f>
        <v/>
      </c>
      <c r="D106" s="37" t="str">
        <f>IF('1. RECP monitoring'!E112="please select","",'1. RECP monitoring'!E112)</f>
        <v>Оберіть, будь ласка</v>
      </c>
    </row>
    <row r="107" spans="2:4" ht="15.95" customHeight="1">
      <c r="B107" s="35" t="str">
        <f>IF('1. RECP monitoring'!A113="","",'1. RECP monitoring'!A113)</f>
        <v/>
      </c>
      <c r="C107" s="36" t="str">
        <f>IF('1. RECP monitoring'!D113="","",'1. RECP monitoring'!D113)</f>
        <v/>
      </c>
      <c r="D107" s="37" t="str">
        <f>IF('1. RECP monitoring'!E113="please select","",'1. RECP monitoring'!E113)</f>
        <v>Оберіть, будь ласка</v>
      </c>
    </row>
    <row r="108" spans="2:4" ht="15.95" customHeight="1">
      <c r="B108" s="35" t="str">
        <f>IF('1. RECP monitoring'!A114="","",'1. RECP monitoring'!A114)</f>
        <v/>
      </c>
      <c r="C108" s="36" t="str">
        <f>IF('1. RECP monitoring'!D114="","",'1. RECP monitoring'!D114)</f>
        <v/>
      </c>
      <c r="D108" s="37" t="str">
        <f>IF('1. RECP monitoring'!E114="please select","",'1. RECP monitoring'!E114)</f>
        <v>Оберіть, будь ласка</v>
      </c>
    </row>
    <row r="109" spans="2:4" ht="15.95" customHeight="1">
      <c r="B109" s="35" t="str">
        <f>IF('1. RECP monitoring'!A115="","",'1. RECP monitoring'!A115)</f>
        <v/>
      </c>
      <c r="C109" s="36" t="str">
        <f>IF('1. RECP monitoring'!D115="","",'1. RECP monitoring'!D115)</f>
        <v/>
      </c>
      <c r="D109" s="37" t="str">
        <f>IF('1. RECP monitoring'!E115="please select","",'1. RECP monitoring'!E115)</f>
        <v>Оберіть, будь ласка</v>
      </c>
    </row>
  </sheetData>
  <sheetProtection formatCells="0" formatColumns="0" formatRows="0"/>
  <mergeCells count="2">
    <mergeCell ref="B1:C1"/>
    <mergeCell ref="B2:D2"/>
  </mergeCells>
  <phoneticPr fontId="13" type="noConversion"/>
  <pageMargins left="0.39370078740157483" right="0.39370078740157483" top="0.59055118110236227" bottom="0.39370078740157483" header="0.23622047244094491" footer="0.23622047244094491"/>
  <pageSetup paperSize="9" scale="60" orientation="portrait" r:id="rId1"/>
  <headerFooter>
    <oddFooter>&amp;CPage &amp;P of &amp;N</oddFooter>
  </headerFooter>
  <drawing r:id="rId2"/>
  <extLst>
    <ext xmlns:mx="http://schemas.microsoft.com/office/mac/excel/2008/main" uri="{64002731-A6B0-56B0-2670-7721B7C09600}">
      <mx:PLV Mode="0" OnePage="0" WScale="88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Z50"/>
  <sheetViews>
    <sheetView showGridLines="0" showRowColHeaders="0" zoomScaleNormal="100" workbookViewId="0">
      <pane ySplit="9" topLeftCell="A10" activePane="bottomLeft" state="frozen"/>
      <selection pane="bottomLeft"/>
    </sheetView>
  </sheetViews>
  <sheetFormatPr defaultColWidth="8.5703125" defaultRowHeight="15"/>
  <cols>
    <col min="1" max="1" width="2" style="4" customWidth="1"/>
    <col min="2" max="2" width="68.140625" style="5" customWidth="1"/>
    <col min="3" max="3" width="26.140625" style="4" customWidth="1"/>
    <col min="4" max="4" width="19.85546875" style="45" customWidth="1"/>
    <col min="5" max="5" width="2.42578125" style="4" customWidth="1"/>
    <col min="6" max="16384" width="8.5703125" style="4"/>
  </cols>
  <sheetData>
    <row r="1" spans="2:26" s="10" customFormat="1" ht="17.45" customHeight="1">
      <c r="B1" s="347" t="s">
        <v>140</v>
      </c>
      <c r="C1" s="347"/>
      <c r="D1" s="42"/>
    </row>
    <row r="2" spans="2:26" s="10" customFormat="1" ht="60.95" customHeight="1">
      <c r="B2" s="12" t="s">
        <v>145</v>
      </c>
      <c r="C2" s="12"/>
      <c r="D2" s="43"/>
      <c r="E2" s="12"/>
      <c r="F2" s="12"/>
      <c r="G2" s="12"/>
      <c r="H2" s="12"/>
      <c r="I2" s="12"/>
    </row>
    <row r="3" spans="2:26" s="203" customFormat="1" ht="12">
      <c r="C3" s="204"/>
      <c r="D3" s="207"/>
      <c r="E3" s="205"/>
      <c r="G3" s="204"/>
      <c r="N3" s="206"/>
      <c r="Y3" s="205"/>
      <c r="Z3" s="205"/>
    </row>
    <row r="4" spans="2:26" s="203" customFormat="1" ht="12">
      <c r="C4" s="204"/>
      <c r="D4" s="207"/>
      <c r="E4" s="205"/>
      <c r="G4" s="204"/>
      <c r="N4" s="206"/>
      <c r="Y4" s="205"/>
      <c r="Z4" s="205"/>
    </row>
    <row r="5" spans="2:26" s="203" customFormat="1" ht="12">
      <c r="C5" s="204"/>
      <c r="D5" s="207"/>
      <c r="E5" s="205"/>
      <c r="G5" s="204"/>
      <c r="N5" s="206"/>
      <c r="Y5" s="205"/>
      <c r="Z5" s="205"/>
    </row>
    <row r="6" spans="2:26" s="203" customFormat="1" ht="12">
      <c r="C6" s="204"/>
      <c r="D6" s="207"/>
      <c r="E6" s="205"/>
      <c r="G6" s="204"/>
      <c r="N6" s="206"/>
      <c r="Y6" s="205"/>
      <c r="Z6" s="205"/>
    </row>
    <row r="7" spans="2:26" s="30" customFormat="1" ht="17.45" customHeight="1">
      <c r="B7" s="232" t="s">
        <v>78</v>
      </c>
      <c r="C7" s="349" t="str">
        <f>IF('1. RECP monitoring'!B5="","",'1. RECP monitoring'!B5)</f>
        <v/>
      </c>
      <c r="D7" s="349"/>
    </row>
    <row r="8" spans="2:26" ht="8.1" customHeight="1">
      <c r="C8" s="6"/>
    </row>
    <row r="9" spans="2:26" s="7" customFormat="1" ht="21" customHeight="1">
      <c r="B9" s="29" t="s">
        <v>146</v>
      </c>
      <c r="C9" s="40">
        <f>COUNTA('1. RECP monitoring'!A22:A115)</f>
        <v>0</v>
      </c>
      <c r="D9" s="46"/>
    </row>
    <row r="10" spans="2:26" s="7" customFormat="1" ht="21" customHeight="1">
      <c r="B10" s="33" t="s">
        <v>147</v>
      </c>
      <c r="C10" s="41">
        <f>COUNTA('1. RECP monitoring'!D16:D115)</f>
        <v>0</v>
      </c>
      <c r="D10" s="235" t="s">
        <v>161</v>
      </c>
    </row>
    <row r="11" spans="2:26" s="8" customFormat="1" ht="12.95" customHeight="1">
      <c r="B11" s="190" t="s">
        <v>148</v>
      </c>
      <c r="C11" s="191">
        <f>COUNTIF('1. RECP monitoring'!E16:E115,"Implemented")</f>
        <v>0</v>
      </c>
      <c r="D11" s="47"/>
    </row>
    <row r="12" spans="2:26" s="8" customFormat="1" ht="12.95" customHeight="1">
      <c r="B12" s="190" t="s">
        <v>149</v>
      </c>
      <c r="C12" s="191">
        <f>COUNTIF('1. RECP monitoring'!E16:E115,"Planned")</f>
        <v>0</v>
      </c>
      <c r="D12" s="47"/>
    </row>
    <row r="13" spans="2:26" s="8" customFormat="1" ht="12.95" customHeight="1">
      <c r="B13" s="190" t="s">
        <v>150</v>
      </c>
      <c r="C13" s="191">
        <f>COUNTIF('1. RECP monitoring'!E16:E115,"Probable")</f>
        <v>0</v>
      </c>
      <c r="D13" s="47"/>
    </row>
    <row r="14" spans="2:26" s="8" customFormat="1" ht="12.95" customHeight="1">
      <c r="B14" s="190" t="s">
        <v>151</v>
      </c>
      <c r="C14" s="191">
        <f>COUNTIF('1. RECP monitoring'!E16:E115,"Unlikely")</f>
        <v>0</v>
      </c>
      <c r="D14" s="47"/>
    </row>
    <row r="15" spans="2:26" s="7" customFormat="1" ht="21" customHeight="1">
      <c r="B15" s="33" t="s">
        <v>152</v>
      </c>
      <c r="C15" s="51">
        <f>SUM('1. RECP monitoring'!H16:H115)</f>
        <v>0</v>
      </c>
      <c r="D15" s="235" t="s">
        <v>162</v>
      </c>
    </row>
    <row r="16" spans="2:26" s="8" customFormat="1" ht="12.95" customHeight="1">
      <c r="B16" s="190" t="s">
        <v>148</v>
      </c>
      <c r="C16" s="192">
        <f>SUMIFS('1. RECP monitoring'!H16:H115,'1. RECP monitoring'!E16:E115,"Implemented")</f>
        <v>0</v>
      </c>
      <c r="D16" s="47"/>
    </row>
    <row r="17" spans="2:4" s="8" customFormat="1" ht="12.95" customHeight="1">
      <c r="B17" s="190" t="s">
        <v>149</v>
      </c>
      <c r="C17" s="192">
        <f>SUMIFS('1. RECP monitoring'!H16:H115,'1. RECP monitoring'!E16:E115,"Planned")</f>
        <v>0</v>
      </c>
      <c r="D17" s="47"/>
    </row>
    <row r="18" spans="2:4" s="8" customFormat="1" ht="12.95" customHeight="1">
      <c r="B18" s="190" t="s">
        <v>153</v>
      </c>
      <c r="C18" s="192">
        <f>SUMIFS('1. RECP monitoring'!H16:H115,'1. RECP monitoring'!E16:E115,"Probable")</f>
        <v>0</v>
      </c>
      <c r="D18" s="47"/>
    </row>
    <row r="19" spans="2:4" s="8" customFormat="1" ht="12.95" customHeight="1">
      <c r="B19" s="190" t="s">
        <v>154</v>
      </c>
      <c r="C19" s="192">
        <f>SUMIFS('1. RECP monitoring'!H16:H115,'1. RECP monitoring'!E16:E115,"Unlikely")</f>
        <v>0</v>
      </c>
      <c r="D19" s="47"/>
    </row>
    <row r="20" spans="2:4" s="7" customFormat="1" ht="21" customHeight="1">
      <c r="B20" s="33" t="s">
        <v>155</v>
      </c>
      <c r="C20" s="51">
        <f>SUM('1. RECP monitoring'!L16:L115)</f>
        <v>0</v>
      </c>
      <c r="D20" s="235" t="s">
        <v>163</v>
      </c>
    </row>
    <row r="21" spans="2:4" s="8" customFormat="1" ht="12.95" customHeight="1">
      <c r="B21" s="190" t="s">
        <v>148</v>
      </c>
      <c r="C21" s="192">
        <f>SUMIFS('1. RECP monitoring'!L16:L115,'1. RECP monitoring'!E16:E115,"Implemented")</f>
        <v>0</v>
      </c>
      <c r="D21" s="47"/>
    </row>
    <row r="22" spans="2:4" s="8" customFormat="1" ht="12.95" customHeight="1">
      <c r="B22" s="190" t="s">
        <v>149</v>
      </c>
      <c r="C22" s="192">
        <f>SUMIFS('1. RECP monitoring'!L16:L115,'1. RECP monitoring'!E16:E115,"Planned")</f>
        <v>0</v>
      </c>
      <c r="D22" s="47"/>
    </row>
    <row r="23" spans="2:4" s="8" customFormat="1" ht="12.95" customHeight="1">
      <c r="B23" s="190" t="s">
        <v>150</v>
      </c>
      <c r="C23" s="192">
        <f>SUMIFS('1. RECP monitoring'!L16:L115,'1. RECP monitoring'!E16:E115,"Probable")</f>
        <v>0</v>
      </c>
      <c r="D23" s="47"/>
    </row>
    <row r="24" spans="2:4" s="8" customFormat="1" ht="12.95" customHeight="1">
      <c r="B24" s="190" t="s">
        <v>151</v>
      </c>
      <c r="C24" s="192">
        <f>SUMIFS('1. RECP monitoring'!L16:L115,'1. RECP monitoring'!E16:E115,"Unlikely")</f>
        <v>0</v>
      </c>
      <c r="D24" s="47"/>
    </row>
    <row r="25" spans="2:4" s="7" customFormat="1" ht="21" customHeight="1">
      <c r="B25" s="39" t="s">
        <v>156</v>
      </c>
      <c r="C25" s="51">
        <f>SUM('1. RECP monitoring'!J16:J115,'1. RECP monitoring'!N16:N115)</f>
        <v>0</v>
      </c>
      <c r="D25" s="235" t="s">
        <v>164</v>
      </c>
    </row>
    <row r="26" spans="2:4" s="8" customFormat="1" ht="12.95" customHeight="1">
      <c r="B26" s="190" t="s">
        <v>148</v>
      </c>
      <c r="C26" s="192">
        <f>(SUMIFS('1. RECP monitoring'!N16:N115,'1. RECP monitoring'!E16:E115,"Implemented"))+(SUMIFS('1. RECP monitoring'!J16:J115,'1. RECP monitoring'!E16:E115,"Implemented"))</f>
        <v>0</v>
      </c>
      <c r="D26" s="47"/>
    </row>
    <row r="27" spans="2:4" s="8" customFormat="1" ht="12.95" customHeight="1">
      <c r="B27" s="190" t="s">
        <v>149</v>
      </c>
      <c r="C27" s="192">
        <f>(SUMIFS('1. RECP monitoring'!N16:N115,'1. RECP monitoring'!E16:E115,"Planned"))+(SUMIFS('1. RECP monitoring'!J16:J115,'1. RECP monitoring'!E16:E115,"Planned"))</f>
        <v>0</v>
      </c>
      <c r="D27" s="47"/>
    </row>
    <row r="28" spans="2:4" s="8" customFormat="1" ht="12.95" customHeight="1">
      <c r="B28" s="190" t="s">
        <v>153</v>
      </c>
      <c r="C28" s="192">
        <f>(SUMIFS('1. RECP monitoring'!N16:N115,'1. RECP monitoring'!E16:E115,"Probable"))+(SUMIFS('1. RECP monitoring'!J16:J115,'1. RECP monitoring'!E16:E115,"Probable"))</f>
        <v>0</v>
      </c>
      <c r="D28" s="47"/>
    </row>
    <row r="29" spans="2:4" s="8" customFormat="1" ht="12.95" customHeight="1">
      <c r="B29" s="190" t="s">
        <v>151</v>
      </c>
      <c r="C29" s="192">
        <f>(SUMIFS('1. RECP monitoring'!N16:N115,'1. RECP monitoring'!E16:E115,"Unlikely"))+(SUMIFS('1. RECP monitoring'!J16:J115,'1. RECP monitoring'!E16:E115,"Unlikely"))</f>
        <v>0</v>
      </c>
      <c r="D29" s="47"/>
    </row>
    <row r="30" spans="2:4" s="7" customFormat="1" ht="21" customHeight="1">
      <c r="B30" s="33" t="s">
        <v>157</v>
      </c>
      <c r="C30" s="51">
        <f>SUM('1. RECP monitoring'!O16:O115)</f>
        <v>0</v>
      </c>
      <c r="D30" s="235" t="s">
        <v>165</v>
      </c>
    </row>
    <row r="31" spans="2:4" s="8" customFormat="1" ht="12.95" customHeight="1">
      <c r="B31" s="190" t="s">
        <v>148</v>
      </c>
      <c r="C31" s="192">
        <f>SUMIFS('1. RECP monitoring'!O16:O115,'1. RECP monitoring'!E16:E115,"Implemented")</f>
        <v>0</v>
      </c>
      <c r="D31" s="47"/>
    </row>
    <row r="32" spans="2:4" s="8" customFormat="1" ht="12.95" customHeight="1">
      <c r="B32" s="190" t="s">
        <v>149</v>
      </c>
      <c r="C32" s="192">
        <f>SUMIFS('1. RECP monitoring'!O16:O115,'1. RECP monitoring'!E16:E115,"Planned")</f>
        <v>0</v>
      </c>
      <c r="D32" s="47"/>
    </row>
    <row r="33" spans="2:4" s="8" customFormat="1" ht="12.95" customHeight="1">
      <c r="B33" s="190" t="s">
        <v>153</v>
      </c>
      <c r="C33" s="192">
        <f>SUMIFS('1. RECP monitoring'!O16:O115,'1. RECP monitoring'!E16:E115,"Probable")</f>
        <v>0</v>
      </c>
      <c r="D33" s="47"/>
    </row>
    <row r="34" spans="2:4" s="8" customFormat="1" ht="12.95" customHeight="1">
      <c r="B34" s="190" t="s">
        <v>151</v>
      </c>
      <c r="C34" s="192">
        <f>SUMIFS('1. RECP monitoring'!O16:O115,'1. RECP monitoring'!E16:E115,"Unlikely")</f>
        <v>0</v>
      </c>
      <c r="D34" s="47"/>
    </row>
    <row r="35" spans="2:4" s="7" customFormat="1" ht="21" customHeight="1">
      <c r="B35" s="33" t="s">
        <v>158</v>
      </c>
      <c r="C35" s="51">
        <f>SUM('1. RECP monitoring'!R16:R115)+SUM('1. RECP monitoring'!T16:T115)</f>
        <v>0</v>
      </c>
      <c r="D35" s="235" t="s">
        <v>166</v>
      </c>
    </row>
    <row r="36" spans="2:4" s="8" customFormat="1" ht="12.95" customHeight="1">
      <c r="B36" s="190" t="s">
        <v>148</v>
      </c>
      <c r="C36" s="192">
        <f>SUMIFS('1. RECP monitoring'!R16:R115,'1. RECP monitoring'!E16:E115,"Implemented")+SUMIFS('1. RECP monitoring'!T16:T115,'1. RECP monitoring'!E16:E115,"Implemented")</f>
        <v>0</v>
      </c>
      <c r="D36" s="47"/>
    </row>
    <row r="37" spans="2:4" s="8" customFormat="1" ht="12.95" customHeight="1">
      <c r="B37" s="190" t="s">
        <v>149</v>
      </c>
      <c r="C37" s="192">
        <f>SUMIFS('1. RECP monitoring'!R16:R115,'1. RECP monitoring'!E16:E115,"Planned")+SUMIFS('1. RECP monitoring'!T16:T115,'1. RECP monitoring'!E16:E115,"Planned")</f>
        <v>0</v>
      </c>
      <c r="D37" s="47"/>
    </row>
    <row r="38" spans="2:4" s="8" customFormat="1" ht="12.95" customHeight="1">
      <c r="B38" s="190" t="s">
        <v>153</v>
      </c>
      <c r="C38" s="192">
        <f>SUMIFS('1. RECP monitoring'!R16:R115,'1. RECP monitoring'!E16:E115,"Probable")+SUMIFS('1. RECP monitoring'!T16:T115,'1. RECP monitoring'!E16:E115,"Probable")</f>
        <v>0</v>
      </c>
      <c r="D38" s="47"/>
    </row>
    <row r="39" spans="2:4" s="8" customFormat="1" ht="12.95" customHeight="1">
      <c r="B39" s="190" t="s">
        <v>151</v>
      </c>
      <c r="C39" s="192">
        <f>SUMIFS('1. RECP monitoring'!R16:R115,'1. RECP monitoring'!E16:E115,"Unlikely")+SUMIFS('1. RECP monitoring'!T16:T115,'1. RECP monitoring'!E16:E115,"Unlikely")</f>
        <v>0</v>
      </c>
      <c r="D39" s="47"/>
    </row>
    <row r="40" spans="2:4" s="7" customFormat="1" ht="21" customHeight="1">
      <c r="B40" s="33" t="s">
        <v>159</v>
      </c>
      <c r="C40" s="51">
        <f>SUM('1. RECP monitoring'!V16:V115)</f>
        <v>0</v>
      </c>
      <c r="D40" s="235" t="s">
        <v>167</v>
      </c>
    </row>
    <row r="41" spans="2:4" s="8" customFormat="1" ht="12.95" customHeight="1">
      <c r="B41" s="190" t="s">
        <v>148</v>
      </c>
      <c r="C41" s="192">
        <f>SUMIFS('1. RECP monitoring'!V16:V115,'1. RECP monitoring'!E16:E115,"Implemented")</f>
        <v>0</v>
      </c>
      <c r="D41" s="47"/>
    </row>
    <row r="42" spans="2:4" s="8" customFormat="1" ht="12.95" customHeight="1">
      <c r="B42" s="190" t="s">
        <v>149</v>
      </c>
      <c r="C42" s="192">
        <f>SUMIFS('1. RECP monitoring'!V16:V115,'1. RECP monitoring'!E16:E115,"Planned")</f>
        <v>0</v>
      </c>
      <c r="D42" s="47"/>
    </row>
    <row r="43" spans="2:4" s="8" customFormat="1" ht="12.95" customHeight="1">
      <c r="B43" s="190" t="s">
        <v>150</v>
      </c>
      <c r="C43" s="192">
        <f>SUMIFS('1. RECP monitoring'!V16:V115,'1. RECP monitoring'!E16:E115,"Probable")</f>
        <v>0</v>
      </c>
      <c r="D43" s="47"/>
    </row>
    <row r="44" spans="2:4" s="8" customFormat="1" ht="12.95" customHeight="1">
      <c r="B44" s="190" t="s">
        <v>151</v>
      </c>
      <c r="C44" s="192">
        <f>SUMIFS('1. RECP monitoring'!V16:V115,'1. RECP monitoring'!E16:E115,"Unlikely")</f>
        <v>0</v>
      </c>
      <c r="D44" s="47"/>
    </row>
    <row r="45" spans="2:4" s="7" customFormat="1" ht="21" customHeight="1">
      <c r="B45" s="33" t="s">
        <v>160</v>
      </c>
      <c r="C45" s="51" t="str">
        <f>IFERROR(AVERAGE('1. RECP monitoring'!W16:W115),"0.00")</f>
        <v>0.00</v>
      </c>
      <c r="D45" s="235" t="s">
        <v>26</v>
      </c>
    </row>
    <row r="46" spans="2:4" s="8" customFormat="1" ht="12.95" customHeight="1">
      <c r="B46" s="190" t="s">
        <v>148</v>
      </c>
      <c r="C46" s="192" t="str">
        <f>IFERROR(AVERAGEIF('1. RECP monitoring'!E16:E115,"Implemented",'1. RECP monitoring'!W16:W115),"0.00")</f>
        <v>0.00</v>
      </c>
      <c r="D46" s="47"/>
    </row>
    <row r="47" spans="2:4" s="8" customFormat="1" ht="12.95" customHeight="1">
      <c r="B47" s="190" t="s">
        <v>149</v>
      </c>
      <c r="C47" s="192" t="str">
        <f>IFERROR(AVERAGEIF('1. RECP monitoring'!E16:E115,"Planned",'1. RECP monitoring'!W16:W115),"0.00")</f>
        <v>0.00</v>
      </c>
      <c r="D47" s="47"/>
    </row>
    <row r="48" spans="2:4" s="8" customFormat="1" ht="12.95" customHeight="1">
      <c r="B48" s="190" t="s">
        <v>150</v>
      </c>
      <c r="C48" s="192" t="str">
        <f>IFERROR(AVERAGEIF('1. RECP monitoring'!E16:E115,"Probable",'1. RECP monitoring'!W16:W115),"0.00")</f>
        <v>0.00</v>
      </c>
      <c r="D48" s="47"/>
    </row>
    <row r="49" spans="2:4" s="8" customFormat="1" ht="12.95" customHeight="1">
      <c r="B49" s="190" t="s">
        <v>151</v>
      </c>
      <c r="C49" s="192" t="str">
        <f>IFERROR(AVERAGEIF('1. RECP monitoring'!E16:E115,"Unlikely",'1. RECP monitoring'!W16:W115),"0.00")</f>
        <v>0.00</v>
      </c>
      <c r="D49" s="47"/>
    </row>
    <row r="50" spans="2:4" ht="12.95" customHeight="1"/>
  </sheetData>
  <sheetProtection formatCells="0" formatColumns="0" formatRows="0"/>
  <mergeCells count="2">
    <mergeCell ref="B1:C1"/>
    <mergeCell ref="C7:D7"/>
  </mergeCells>
  <phoneticPr fontId="13" type="noConversion"/>
  <pageMargins left="0.39370078740157483" right="0.39370078740157483" top="0.59055118110236227" bottom="0.39370078740157483" header="0.23622047244094491" footer="0.23622047244094491"/>
  <pageSetup paperSize="9" scale="80" orientation="portrait" r:id="rId1"/>
  <headerFooter>
    <oddFooter>&amp;CPage &amp;P of &amp;N</oddFooter>
  </headerFooter>
  <ignoredErrors>
    <ignoredError sqref="C15:C19 C40:C44" formulaRange="1"/>
  </ignoredErrors>
  <drawing r:id="rId2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Instructions</vt:lpstr>
      <vt:lpstr>1. RECP monitoring</vt:lpstr>
      <vt:lpstr>2. Summary (Company level)</vt:lpstr>
      <vt:lpstr>3. Summary (Park level)</vt:lpstr>
      <vt:lpstr>formula</vt:lpstr>
      <vt:lpstr>Implemented__yes_no_planned</vt:lpstr>
      <vt:lpstr>'1. RECP monitoring'!Заголовки_для_друку</vt:lpstr>
      <vt:lpstr>'2. Summary (Company level)'!Заголовки_для_друку</vt:lpstr>
      <vt:lpstr>'1. RECP monitoring'!Область_друку</vt:lpstr>
      <vt:lpstr>'2. Summary (Company level)'!Область_друку</vt:lpstr>
      <vt:lpstr>'3. Summary (Park level)'!Область_друку</vt:lpstr>
      <vt:lpstr>Instructions!Область_друку</vt:lpstr>
    </vt:vector>
  </TitlesOfParts>
  <Company>UNIDO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UNIDO</dc:creator>
  <cp:lastModifiedBy>Anton Kleshchov</cp:lastModifiedBy>
  <cp:lastPrinted>2019-04-18T13:53:30Z</cp:lastPrinted>
  <dcterms:created xsi:type="dcterms:W3CDTF">2017-11-22T09:08:47Z</dcterms:created>
  <dcterms:modified xsi:type="dcterms:W3CDTF">2020-05-05T14:40:00Z</dcterms:modified>
</cp:coreProperties>
</file>